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ID\DAI2A\SAI\SUIVI DES MARCHES\12RN25 - FAZSOI - PIERREFONDS (974) - CASERNE DUPUIS – Construction d’un pôle de restauration - PUR - FZ\2-CONSULTATION\1-DCE\A-FINAL\PIECES FINANCIERES\"/>
    </mc:Choice>
  </mc:AlternateContent>
  <bookViews>
    <workbookView xWindow="0" yWindow="0" windowWidth="19200" windowHeight="8070"/>
  </bookViews>
  <sheets>
    <sheet name="DPGF" sheetId="1" r:id="rId1"/>
  </sheets>
  <definedNames>
    <definedName name="_xlnm.Print_Area" localSheetId="0">DPGF!$A$1:$G$398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1" l="1"/>
  <c r="F387" i="1" l="1"/>
  <c r="B337" i="1"/>
  <c r="B387" i="1" s="1"/>
  <c r="G335" i="1"/>
  <c r="G337" i="1" s="1"/>
  <c r="G387" i="1" s="1"/>
  <c r="G250" i="1"/>
  <c r="G249" i="1"/>
  <c r="G98" i="1"/>
  <c r="G121" i="1"/>
  <c r="G100" i="1"/>
  <c r="F391" i="1" l="1"/>
  <c r="E391" i="1"/>
  <c r="D391" i="1"/>
  <c r="C391" i="1"/>
  <c r="A391" i="1"/>
  <c r="F390" i="1"/>
  <c r="E390" i="1"/>
  <c r="D390" i="1"/>
  <c r="C390" i="1"/>
  <c r="A390" i="1"/>
  <c r="E389" i="1"/>
  <c r="D389" i="1"/>
  <c r="C389" i="1"/>
  <c r="B389" i="1"/>
  <c r="F388" i="1"/>
  <c r="E388" i="1"/>
  <c r="D388" i="1"/>
  <c r="C388" i="1"/>
  <c r="A388" i="1"/>
  <c r="F386" i="1"/>
  <c r="E386" i="1"/>
  <c r="D386" i="1"/>
  <c r="C386" i="1"/>
  <c r="A386" i="1"/>
  <c r="F385" i="1"/>
  <c r="E385" i="1"/>
  <c r="D385" i="1"/>
  <c r="C385" i="1"/>
  <c r="A385" i="1"/>
  <c r="F384" i="1"/>
  <c r="E384" i="1"/>
  <c r="D384" i="1"/>
  <c r="C384" i="1"/>
  <c r="A384" i="1"/>
  <c r="F383" i="1"/>
  <c r="E383" i="1"/>
  <c r="D383" i="1"/>
  <c r="C383" i="1"/>
  <c r="A383" i="1"/>
  <c r="F382" i="1"/>
  <c r="E382" i="1"/>
  <c r="D382" i="1"/>
  <c r="C382" i="1"/>
  <c r="A382" i="1"/>
  <c r="F381" i="1"/>
  <c r="E381" i="1"/>
  <c r="D381" i="1"/>
  <c r="C381" i="1"/>
  <c r="A381" i="1"/>
  <c r="E380" i="1"/>
  <c r="D380" i="1"/>
  <c r="C380" i="1"/>
  <c r="B380" i="1"/>
  <c r="F379" i="1"/>
  <c r="E379" i="1"/>
  <c r="D379" i="1"/>
  <c r="C379" i="1"/>
  <c r="A379" i="1"/>
  <c r="F378" i="1"/>
  <c r="E378" i="1"/>
  <c r="D378" i="1"/>
  <c r="C378" i="1"/>
  <c r="A378" i="1"/>
  <c r="F377" i="1"/>
  <c r="E377" i="1"/>
  <c r="D377" i="1"/>
  <c r="C377" i="1"/>
  <c r="A377" i="1"/>
  <c r="F376" i="1"/>
  <c r="E376" i="1"/>
  <c r="D376" i="1"/>
  <c r="C376" i="1"/>
  <c r="A376" i="1"/>
  <c r="E375" i="1"/>
  <c r="D375" i="1"/>
  <c r="C375" i="1"/>
  <c r="A375" i="1"/>
  <c r="F374" i="1"/>
  <c r="E374" i="1"/>
  <c r="D374" i="1"/>
  <c r="C374" i="1"/>
  <c r="A374" i="1"/>
  <c r="F373" i="1"/>
  <c r="E373" i="1"/>
  <c r="D373" i="1"/>
  <c r="C373" i="1"/>
  <c r="A373" i="1"/>
  <c r="F372" i="1"/>
  <c r="E372" i="1"/>
  <c r="D372" i="1"/>
  <c r="C372" i="1"/>
  <c r="A372" i="1"/>
  <c r="F371" i="1"/>
  <c r="E371" i="1"/>
  <c r="D371" i="1"/>
  <c r="C371" i="1"/>
  <c r="A371" i="1"/>
  <c r="F370" i="1"/>
  <c r="E370" i="1"/>
  <c r="D370" i="1"/>
  <c r="C370" i="1"/>
  <c r="A370" i="1"/>
  <c r="F369" i="1"/>
  <c r="E369" i="1"/>
  <c r="D369" i="1"/>
  <c r="C369" i="1"/>
  <c r="A369" i="1"/>
  <c r="F368" i="1"/>
  <c r="E368" i="1"/>
  <c r="D368" i="1"/>
  <c r="C368" i="1"/>
  <c r="A368" i="1"/>
  <c r="F367" i="1"/>
  <c r="E367" i="1"/>
  <c r="D367" i="1"/>
  <c r="C367" i="1"/>
  <c r="A367" i="1"/>
  <c r="F366" i="1"/>
  <c r="E366" i="1"/>
  <c r="D366" i="1"/>
  <c r="C366" i="1"/>
  <c r="A366" i="1"/>
  <c r="F365" i="1"/>
  <c r="E365" i="1"/>
  <c r="D365" i="1"/>
  <c r="C365" i="1"/>
  <c r="A365" i="1"/>
  <c r="E364" i="1"/>
  <c r="D364" i="1"/>
  <c r="C364" i="1"/>
  <c r="B364" i="1"/>
  <c r="B359" i="1"/>
  <c r="B391" i="1" s="1"/>
  <c r="G357" i="1"/>
  <c r="G356" i="1"/>
  <c r="G355" i="1"/>
  <c r="B351" i="1"/>
  <c r="B390" i="1" s="1"/>
  <c r="G349" i="1"/>
  <c r="G351" i="1" s="1"/>
  <c r="G390" i="1" s="1"/>
  <c r="B343" i="1"/>
  <c r="B388" i="1" s="1"/>
  <c r="G341" i="1"/>
  <c r="G343" i="1" s="1"/>
  <c r="G388" i="1" s="1"/>
  <c r="B331" i="1"/>
  <c r="B386" i="1" s="1"/>
  <c r="G329" i="1"/>
  <c r="G328" i="1"/>
  <c r="G327" i="1"/>
  <c r="G326" i="1"/>
  <c r="G325" i="1"/>
  <c r="G324" i="1"/>
  <c r="B320" i="1"/>
  <c r="B385" i="1" s="1"/>
  <c r="G318" i="1"/>
  <c r="D317" i="1"/>
  <c r="G317" i="1" s="1"/>
  <c r="G316" i="1"/>
  <c r="G315" i="1"/>
  <c r="G314" i="1"/>
  <c r="G313" i="1"/>
  <c r="B309" i="1"/>
  <c r="B384" i="1" s="1"/>
  <c r="G307" i="1"/>
  <c r="G306" i="1"/>
  <c r="G305" i="1"/>
  <c r="G304" i="1"/>
  <c r="G303" i="1"/>
  <c r="G302" i="1"/>
  <c r="G301" i="1"/>
  <c r="G300" i="1"/>
  <c r="B296" i="1"/>
  <c r="B383" i="1" s="1"/>
  <c r="G294" i="1"/>
  <c r="G293" i="1"/>
  <c r="G292" i="1"/>
  <c r="G291" i="1"/>
  <c r="G290" i="1"/>
  <c r="G289" i="1"/>
  <c r="G288" i="1"/>
  <c r="G287" i="1"/>
  <c r="B283" i="1"/>
  <c r="B382" i="1" s="1"/>
  <c r="G279" i="1"/>
  <c r="G277" i="1"/>
  <c r="D276" i="1"/>
  <c r="G276" i="1" s="1"/>
  <c r="D275" i="1"/>
  <c r="G275" i="1" s="1"/>
  <c r="G274" i="1"/>
  <c r="G273" i="1"/>
  <c r="G272" i="1"/>
  <c r="G271" i="1"/>
  <c r="G268" i="1"/>
  <c r="B267" i="1"/>
  <c r="B381" i="1" s="1"/>
  <c r="G265" i="1"/>
  <c r="G264" i="1"/>
  <c r="G263" i="1"/>
  <c r="G262" i="1"/>
  <c r="G261" i="1"/>
  <c r="G260" i="1"/>
  <c r="G259" i="1"/>
  <c r="G258" i="1"/>
  <c r="B252" i="1"/>
  <c r="B379" i="1" s="1"/>
  <c r="G248" i="1"/>
  <c r="G246" i="1"/>
  <c r="G252" i="1" s="1"/>
  <c r="B242" i="1"/>
  <c r="B378" i="1" s="1"/>
  <c r="D240" i="1"/>
  <c r="G240" i="1" s="1"/>
  <c r="G239" i="1"/>
  <c r="G238" i="1"/>
  <c r="G237" i="1"/>
  <c r="G236" i="1"/>
  <c r="B232" i="1"/>
  <c r="B377" i="1" s="1"/>
  <c r="G229" i="1"/>
  <c r="G228" i="1"/>
  <c r="G227" i="1"/>
  <c r="G226" i="1"/>
  <c r="G225" i="1"/>
  <c r="B221" i="1"/>
  <c r="B376" i="1" s="1"/>
  <c r="D219" i="1"/>
  <c r="G219" i="1" s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199" i="1"/>
  <c r="G198" i="1"/>
  <c r="G197" i="1"/>
  <c r="B193" i="1"/>
  <c r="B375" i="1" s="1"/>
  <c r="G191" i="1"/>
  <c r="G190" i="1"/>
  <c r="G189" i="1"/>
  <c r="B184" i="1"/>
  <c r="B374" i="1" s="1"/>
  <c r="G180" i="1"/>
  <c r="G179" i="1"/>
  <c r="G177" i="1"/>
  <c r="G176" i="1"/>
  <c r="G175" i="1"/>
  <c r="G174" i="1"/>
  <c r="G173" i="1"/>
  <c r="G172" i="1"/>
  <c r="G171" i="1"/>
  <c r="G170" i="1"/>
  <c r="G169" i="1"/>
  <c r="G168" i="1"/>
  <c r="G167" i="1"/>
  <c r="B163" i="1"/>
  <c r="B373" i="1" s="1"/>
  <c r="G161" i="1"/>
  <c r="D160" i="1"/>
  <c r="G160" i="1" s="1"/>
  <c r="G159" i="1"/>
  <c r="B155" i="1"/>
  <c r="B372" i="1" s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7" i="1"/>
  <c r="G126" i="1"/>
  <c r="G125" i="1"/>
  <c r="G123" i="1"/>
  <c r="G122" i="1"/>
  <c r="G120" i="1"/>
  <c r="G119" i="1"/>
  <c r="G118" i="1"/>
  <c r="G117" i="1"/>
  <c r="G116" i="1"/>
  <c r="G114" i="1"/>
  <c r="G113" i="1"/>
  <c r="G112" i="1"/>
  <c r="G111" i="1"/>
  <c r="G109" i="1"/>
  <c r="G108" i="1"/>
  <c r="G107" i="1"/>
  <c r="G106" i="1"/>
  <c r="G105" i="1"/>
  <c r="G104" i="1"/>
  <c r="G103" i="1"/>
  <c r="G102" i="1"/>
  <c r="G101" i="1"/>
  <c r="G99" i="1"/>
  <c r="G97" i="1"/>
  <c r="G95" i="1"/>
  <c r="B90" i="1"/>
  <c r="B371" i="1" s="1"/>
  <c r="G88" i="1"/>
  <c r="G87" i="1"/>
  <c r="G86" i="1"/>
  <c r="G85" i="1"/>
  <c r="B81" i="1"/>
  <c r="B370" i="1" s="1"/>
  <c r="G78" i="1"/>
  <c r="G77" i="1"/>
  <c r="G76" i="1"/>
  <c r="G75" i="1"/>
  <c r="B71" i="1"/>
  <c r="B369" i="1" s="1"/>
  <c r="G69" i="1"/>
  <c r="G68" i="1"/>
  <c r="G67" i="1"/>
  <c r="G66" i="1"/>
  <c r="G65" i="1"/>
  <c r="B61" i="1"/>
  <c r="B368" i="1" s="1"/>
  <c r="G59" i="1"/>
  <c r="G61" i="1" s="1"/>
  <c r="G368" i="1" s="1"/>
  <c r="B55" i="1"/>
  <c r="B367" i="1" s="1"/>
  <c r="G53" i="1"/>
  <c r="G52" i="1"/>
  <c r="G51" i="1"/>
  <c r="B47" i="1"/>
  <c r="B366" i="1" s="1"/>
  <c r="G45" i="1"/>
  <c r="G44" i="1"/>
  <c r="G43" i="1"/>
  <c r="G42" i="1"/>
  <c r="G41" i="1"/>
  <c r="G40" i="1"/>
  <c r="B36" i="1"/>
  <c r="B365" i="1" s="1"/>
  <c r="G35" i="1"/>
  <c r="G34" i="1"/>
  <c r="G32" i="1"/>
  <c r="G31" i="1"/>
  <c r="G30" i="1"/>
  <c r="G29" i="1"/>
  <c r="G27" i="1"/>
  <c r="G25" i="1"/>
  <c r="G24" i="1"/>
  <c r="G23" i="1"/>
  <c r="G22" i="1"/>
  <c r="G20" i="1"/>
  <c r="G19" i="1"/>
  <c r="G18" i="1"/>
  <c r="G17" i="1"/>
  <c r="G16" i="1"/>
  <c r="G15" i="1"/>
  <c r="G14" i="1"/>
  <c r="G13" i="1"/>
  <c r="G267" i="1" l="1"/>
  <c r="G381" i="1" s="1"/>
  <c r="G90" i="1"/>
  <c r="G371" i="1" s="1"/>
  <c r="G242" i="1"/>
  <c r="G378" i="1" s="1"/>
  <c r="G71" i="1"/>
  <c r="G369" i="1" s="1"/>
  <c r="G379" i="1"/>
  <c r="G331" i="1"/>
  <c r="G386" i="1" s="1"/>
  <c r="G359" i="1"/>
  <c r="G391" i="1" s="1"/>
  <c r="G309" i="1"/>
  <c r="G384" i="1" s="1"/>
  <c r="G296" i="1"/>
  <c r="G383" i="1" s="1"/>
  <c r="G232" i="1"/>
  <c r="G377" i="1" s="1"/>
  <c r="G36" i="1"/>
  <c r="G365" i="1" s="1"/>
  <c r="G193" i="1"/>
  <c r="G375" i="1" s="1"/>
  <c r="G81" i="1"/>
  <c r="G370" i="1" s="1"/>
  <c r="G47" i="1"/>
  <c r="G366" i="1" s="1"/>
  <c r="G221" i="1"/>
  <c r="G376" i="1" s="1"/>
  <c r="G320" i="1"/>
  <c r="G385" i="1" s="1"/>
  <c r="G55" i="1"/>
  <c r="G367" i="1" s="1"/>
  <c r="G184" i="1"/>
  <c r="G374" i="1" s="1"/>
  <c r="D281" i="1"/>
  <c r="G155" i="1"/>
  <c r="G372" i="1" s="1"/>
  <c r="G163" i="1"/>
  <c r="G373" i="1" s="1"/>
  <c r="G281" i="1" l="1"/>
  <c r="D280" i="1"/>
  <c r="G280" i="1" s="1"/>
  <c r="D278" i="1"/>
  <c r="G278" i="1" s="1"/>
  <c r="G283" i="1" l="1"/>
  <c r="G382" i="1" l="1"/>
  <c r="G393" i="1" l="1"/>
  <c r="H436" i="1" l="1"/>
  <c r="G395" i="1"/>
  <c r="G397" i="1" s="1"/>
</calcChain>
</file>

<file path=xl/sharedStrings.xml><?xml version="1.0" encoding="utf-8"?>
<sst xmlns="http://schemas.openxmlformats.org/spreadsheetml/2006/main" count="505" uniqueCount="264">
  <si>
    <t>Date :</t>
  </si>
  <si>
    <t xml:space="preserve">CONSTRUCTION D'UN POLE UNIQUE RESTAURATION - LOISIRS CBA DUPUIS
97410 SAINT PIERRE
ETAT - MINISTERE DES ARMEES
</t>
  </si>
  <si>
    <t>LOT N°05 ELECTRICITE CFO &amp; cfa</t>
  </si>
  <si>
    <t>Réf.</t>
  </si>
  <si>
    <t>Désignation des ouvrages suivant CCTP</t>
  </si>
  <si>
    <t>u</t>
  </si>
  <si>
    <t>P. U.   € HT</t>
  </si>
  <si>
    <t>TOTAL € HT</t>
  </si>
  <si>
    <t>Fourniture, pose et raccordement y compris toutes sujétions.</t>
  </si>
  <si>
    <t>*</t>
  </si>
  <si>
    <t xml:space="preserve">            -------- COURANTS FORTS --------</t>
  </si>
  <si>
    <t>POSTE DE TRANSFORMATION</t>
  </si>
  <si>
    <t>Pole energie</t>
  </si>
  <si>
    <t>- Transformateur 1000kVA à huile minérale</t>
  </si>
  <si>
    <t>- Dispositif DGTP2,  câblage</t>
  </si>
  <si>
    <t>- Bac de rétention inox soudé</t>
  </si>
  <si>
    <t>- Confection liaison HT 50mm² SYN y/c têtes embrochables et extrémité unipolaire à cosse</t>
  </si>
  <si>
    <t>- Câblage BT (liaison transfo - disjoncteur général)</t>
  </si>
  <si>
    <t>- Câblage HT ( dans réseaux VRD) entre coupure artére et pôle énergie</t>
  </si>
  <si>
    <t>- Confection des boites de jonction pour câbles HT ( coupure d'artére)</t>
  </si>
  <si>
    <t>ens</t>
  </si>
  <si>
    <t>- Raccordements et vérifaction mise à la Terre</t>
  </si>
  <si>
    <t>CELLULES</t>
  </si>
  <si>
    <t>- Fusible 16A sur support</t>
  </si>
  <si>
    <t>- Pliage de tôle pour caniveau HT + fixation</t>
  </si>
  <si>
    <t>- Cellule interrupteur</t>
  </si>
  <si>
    <t>- Cellule protection transfo</t>
  </si>
  <si>
    <t>COFFRET BT</t>
  </si>
  <si>
    <t xml:space="preserve">- Fourniture, pose et raccordement coffret BT </t>
  </si>
  <si>
    <t>DIVERS</t>
  </si>
  <si>
    <t>- Matériel d'exploitation</t>
  </si>
  <si>
    <t>- Affichage réglementaire</t>
  </si>
  <si>
    <t>- Serrure Deny avec manœuvre anti-panique</t>
  </si>
  <si>
    <t>- Essai et mise en service</t>
  </si>
  <si>
    <t>DISJONCTEUR GENERAL</t>
  </si>
  <si>
    <t>- Disjoncteur général BT y/c serrure à clef</t>
  </si>
  <si>
    <t xml:space="preserve">- Liaison disjoncteur général vers TGBT </t>
  </si>
  <si>
    <t>GROUPE ELECTROGENE</t>
  </si>
  <si>
    <t>Pôle énergie</t>
  </si>
  <si>
    <t xml:space="preserve">- Groupe électrogène </t>
  </si>
  <si>
    <t>- Disjoncteur général GE</t>
  </si>
  <si>
    <t>- Cuve de stockage FOD 800L intégrée au groupe</t>
  </si>
  <si>
    <t>- Système de transfert</t>
  </si>
  <si>
    <t>- Liaison GE vers TGBT ( inverseur de source)</t>
  </si>
  <si>
    <t>- Essais et mise en service</t>
  </si>
  <si>
    <t>ONDULEUR</t>
  </si>
  <si>
    <t>- Onduleur 20kVA</t>
  </si>
  <si>
    <t>- Transformateur d'isolement</t>
  </si>
  <si>
    <t>- Câblage et raccordements (HO7RNF)</t>
  </si>
  <si>
    <t>COMPENSATION ENERGIE REACTIVE</t>
  </si>
  <si>
    <t>Pose d'un analyseur de réseau en fin chantier pour vérifier le réactif</t>
  </si>
  <si>
    <t>U</t>
  </si>
  <si>
    <t>TABLEAUX ELECTRIQUES</t>
  </si>
  <si>
    <r>
      <t xml:space="preserve">- TGBT avec inverseur de source </t>
    </r>
    <r>
      <rPr>
        <sz val="10"/>
        <color rgb="FFFF0000"/>
        <rFont val="Calibri"/>
        <family val="2"/>
        <scheme val="minor"/>
      </rPr>
      <t>( Pôle energie) et réserve pour projets futurs</t>
    </r>
  </si>
  <si>
    <t>- TD Cuisine</t>
  </si>
  <si>
    <t>- TD PUR avec partie ondulée</t>
  </si>
  <si>
    <t>- TD pôle unique loisirs avec partie ondulée</t>
  </si>
  <si>
    <t>- Pose de l'intersection et tore fournis par le PV et raccordement</t>
  </si>
  <si>
    <t>LIAISONS PRINCIPALES BT</t>
  </si>
  <si>
    <t>- Alimentation TD Cuisine sur CDC depuis TD PUR</t>
  </si>
  <si>
    <t>ml</t>
  </si>
  <si>
    <t>- Alimentation TD PUR depuis TGBT</t>
  </si>
  <si>
    <t>INFRASTRUCTURE DE CHEMINEMENT</t>
  </si>
  <si>
    <t>- Chemin de câble courants Forts</t>
  </si>
  <si>
    <t>- Chemin de câble courants faibles</t>
  </si>
  <si>
    <t>- Goulotte PVC</t>
  </si>
  <si>
    <t xml:space="preserve">- Calfeutrements Coupe Feu </t>
  </si>
  <si>
    <t>ALIMENTATIONS FORCES</t>
  </si>
  <si>
    <t>PV</t>
  </si>
  <si>
    <t>- Alimentation TD PV</t>
  </si>
  <si>
    <t>CLIMATISATION</t>
  </si>
  <si>
    <t>- Alimentation équipements CLIM du PL</t>
  </si>
  <si>
    <t>*SP-3 2KW</t>
  </si>
  <si>
    <t>*UI M 0,2KW</t>
  </si>
  <si>
    <t>*CAN L1 2KW</t>
  </si>
  <si>
    <t>*CVC - L1 0,4KW</t>
  </si>
  <si>
    <t>*UI G+ 0,2KW</t>
  </si>
  <si>
    <t>*UI G 0,2KW</t>
  </si>
  <si>
    <t>*UI C 0,2KW</t>
  </si>
  <si>
    <t>*CVMC L1 0,1KW</t>
  </si>
  <si>
    <t>- Alimentation TD AT</t>
  </si>
  <si>
    <t>PLOMBERIE</t>
  </si>
  <si>
    <t>- Alimentation TD ECS 15KW</t>
  </si>
  <si>
    <t>- Alimentation chauffe-eau instantanné 6KW</t>
  </si>
  <si>
    <t>- Alimentation coffret ECS PL 1,5KW</t>
  </si>
  <si>
    <t>- Alarme technique gaz 0,2KW</t>
  </si>
  <si>
    <t>- Alimentation portail extérieur (attente)</t>
  </si>
  <si>
    <t>- Alimentation barrière automatique (attente)</t>
  </si>
  <si>
    <t>- Alimentation rideau métallique</t>
  </si>
  <si>
    <t>- Alimentation porte coulissante automatique</t>
  </si>
  <si>
    <t>- Alimentation porte sectionnelle motorisée</t>
  </si>
  <si>
    <t>- Alimentation quai niveleur</t>
  </si>
  <si>
    <t>- Alimentation équipements courant faible</t>
  </si>
  <si>
    <t>Chambre froides</t>
  </si>
  <si>
    <t>- Alimentation chambre froide positive</t>
  </si>
  <si>
    <t>- Alimentation armoire froide négative</t>
  </si>
  <si>
    <t>- Alimentation CCF (coffret chambre froide)</t>
  </si>
  <si>
    <t>Equipement cuisine , voir besoin fluides lot 8</t>
  </si>
  <si>
    <t>- Alimentation A</t>
  </si>
  <si>
    <t>- Alimentation H</t>
  </si>
  <si>
    <t>- Alimentation CU3</t>
  </si>
  <si>
    <t>- Alimentation CU9</t>
  </si>
  <si>
    <t>- Alimentation CU10</t>
  </si>
  <si>
    <t>- Alimentation CU11</t>
  </si>
  <si>
    <t>- Alimentation CU12</t>
  </si>
  <si>
    <t>- Alimentation CU13</t>
  </si>
  <si>
    <t>- Alimentation CU14</t>
  </si>
  <si>
    <t>- Alimentation CU15</t>
  </si>
  <si>
    <t>- Alimentation CU18</t>
  </si>
  <si>
    <t>- Alimentation PB2</t>
  </si>
  <si>
    <t>- Alimentation IH2</t>
  </si>
  <si>
    <t>- Alimentation IF1 &amp; IF2</t>
  </si>
  <si>
    <t>- Alimentation LA1</t>
  </si>
  <si>
    <t>- Alimentation LA8</t>
  </si>
  <si>
    <t>- Alimentation LA11</t>
  </si>
  <si>
    <t>- Alimentation LA12</t>
  </si>
  <si>
    <t>- Alimentation SD1</t>
  </si>
  <si>
    <t>- Alimentation SD2</t>
  </si>
  <si>
    <t>- Alimentation OD5</t>
  </si>
  <si>
    <t>- Alimentation IC1</t>
  </si>
  <si>
    <t>- Alimentation IC2</t>
  </si>
  <si>
    <t>- Alimentation IC3</t>
  </si>
  <si>
    <t>- Alimentation IC5</t>
  </si>
  <si>
    <t>RESEAUX DE TERRE BT</t>
  </si>
  <si>
    <t>- Prise de terre BT du bâtiment</t>
  </si>
  <si>
    <t>- Mise à la terre des chemins de câbles courants forts (si pas classe II)</t>
  </si>
  <si>
    <t>- Liaisons équipotentielles</t>
  </si>
  <si>
    <t>APPAREILLAGES</t>
  </si>
  <si>
    <t>- Interrupteur SA</t>
  </si>
  <si>
    <t>- Interrupteur DA</t>
  </si>
  <si>
    <t>- Interrupteur VV</t>
  </si>
  <si>
    <t>- Bouton poussoir lumineux</t>
  </si>
  <si>
    <t>- Bouton poussoir lumineux étanche</t>
  </si>
  <si>
    <t>- Interrupteur étanche</t>
  </si>
  <si>
    <t>- Bouton poussoir variateur</t>
  </si>
  <si>
    <t>- PC 10/16A+T</t>
  </si>
  <si>
    <t>- PC 10/16A+T ondulée</t>
  </si>
  <si>
    <t>- PC 10/16A+T étanche</t>
  </si>
  <si>
    <t>- PC 380V</t>
  </si>
  <si>
    <t>- Poste de travail "PT1" équipé 2 PCN + 1 PCO (hors RJ45)</t>
  </si>
  <si>
    <t>- Poste de travail "PT2" équipé 4 PCN + 1 PCO (hors RJ45)</t>
  </si>
  <si>
    <t xml:space="preserve">- Câblage </t>
  </si>
  <si>
    <t>COUPURES ET ARRETS D'URGENCE</t>
  </si>
  <si>
    <t>- Coupure électrique générale normale et secours</t>
  </si>
  <si>
    <t>- Coupure d'urgence ventilation</t>
  </si>
  <si>
    <t>- Arrêt d'urgence force cuisine et convoyeur plateau</t>
  </si>
  <si>
    <t>ECLAIRAGE</t>
  </si>
  <si>
    <t>- Coffret de commande éclairage</t>
  </si>
  <si>
    <t>- Détecteur de mouvement 360°</t>
  </si>
  <si>
    <t>- Détecteur de mouvement et de luminosité</t>
  </si>
  <si>
    <t>- Luminaire rep A1</t>
  </si>
  <si>
    <t>- Luminaire rep A2</t>
  </si>
  <si>
    <t>- Luminaire rep B</t>
  </si>
  <si>
    <t>- Luminaire rep C</t>
  </si>
  <si>
    <t>- Luminaire rep D</t>
  </si>
  <si>
    <t>- Luminaire rep E</t>
  </si>
  <si>
    <t>- Luminaire rep F1</t>
  </si>
  <si>
    <t>- Luminaire rep F2</t>
  </si>
  <si>
    <t>- Luminaire rep G</t>
  </si>
  <si>
    <t>- Luminaire rep H</t>
  </si>
  <si>
    <t>- Luminaire rep I</t>
  </si>
  <si>
    <t>- Luminaire rep J</t>
  </si>
  <si>
    <t>- Luminaire rep K</t>
  </si>
  <si>
    <t>- Luminaire rep L1</t>
  </si>
  <si>
    <t>- Luminaire rep L2</t>
  </si>
  <si>
    <t>- Luminaire rep M</t>
  </si>
  <si>
    <t>- Luminaire rep N</t>
  </si>
  <si>
    <t>- Luminaire rep O</t>
  </si>
  <si>
    <t>- Câblage</t>
  </si>
  <si>
    <t>ECLAIRAGE DE SECURITE (BAES)</t>
  </si>
  <si>
    <t>- BAES 45 lms sailli rep BAES1</t>
  </si>
  <si>
    <t>- BAES 45 lms drapeau rep BAES2</t>
  </si>
  <si>
    <t>- BAES 45 lms sailli étanche rep BAES3</t>
  </si>
  <si>
    <t>- BAES 400 lms sailli rep ES1</t>
  </si>
  <si>
    <t>- BAPI 120 lms sailli rep ES2</t>
  </si>
  <si>
    <t>ECLAIRAGE EXTERIEUR</t>
  </si>
  <si>
    <t>- Luminaire rep E.E1</t>
  </si>
  <si>
    <t>- Luminaire rep E.E3</t>
  </si>
  <si>
    <t>- Luminaire rep E.E4</t>
  </si>
  <si>
    <t>- Luminaire rep E.E5</t>
  </si>
  <si>
    <t>BRASSEUR D'AIR</t>
  </si>
  <si>
    <t>- Brasseur d'air plafonnier</t>
  </si>
  <si>
    <t xml:space="preserve">- Commande individuelle </t>
  </si>
  <si>
    <t>- Commande centraliséé</t>
  </si>
  <si>
    <t xml:space="preserve">            -------- COURANTS FAIBLES --------</t>
  </si>
  <si>
    <t>ALARME INCENDIE</t>
  </si>
  <si>
    <t>- Equipement d'alarme type 4</t>
  </si>
  <si>
    <t>- Déclencheur Manuel</t>
  </si>
  <si>
    <t>- Avertisseur sonore</t>
  </si>
  <si>
    <t>- Avertisseur visuel (flash rouge)</t>
  </si>
  <si>
    <t>- Coffret DAD</t>
  </si>
  <si>
    <t>- Détecteur optique de fumée DAD</t>
  </si>
  <si>
    <t>- Câblage et raccordement</t>
  </si>
  <si>
    <t>- Programmation, essais et mise en service</t>
  </si>
  <si>
    <t>PRECABLAGE BANALISE VDI</t>
  </si>
  <si>
    <t>- Prise RJ45</t>
  </si>
  <si>
    <t>- Prise RJ45 étanche</t>
  </si>
  <si>
    <t>- Prise RJ45 pour TPE</t>
  </si>
  <si>
    <t>- Prise RJ45 pour borne WIFI</t>
  </si>
  <si>
    <t>- Poste de travail "PT1" équipé 2 RJ45</t>
  </si>
  <si>
    <t>- Poste de travail "PT2" équipé 5 RJ45</t>
  </si>
  <si>
    <t>- Répartiteur Général</t>
  </si>
  <si>
    <t>- Câblage et raccordement prises terminales</t>
  </si>
  <si>
    <t>- Rocade informatique vers bat 001</t>
  </si>
  <si>
    <t>- Etiquetage des équipements</t>
  </si>
  <si>
    <t>- Recette technique</t>
  </si>
  <si>
    <t>TELEVISION</t>
  </si>
  <si>
    <t>- Antenne VHF / UHF + mât</t>
  </si>
  <si>
    <t>- Antenne Parabolique</t>
  </si>
  <si>
    <t>- Tête de réseau</t>
  </si>
  <si>
    <t>- Amplificateur + filtre</t>
  </si>
  <si>
    <t>- Répartiteur / dérivateur blindé</t>
  </si>
  <si>
    <t>- Prise TV RD SAT</t>
  </si>
  <si>
    <t>ALARME INTRUSION</t>
  </si>
  <si>
    <t>- Centrale d'alarme + transmetteur</t>
  </si>
  <si>
    <t>- Clavier LCD</t>
  </si>
  <si>
    <t>- Détecteur volumétrique</t>
  </si>
  <si>
    <t>- Contact ouverture de porte</t>
  </si>
  <si>
    <t>- Avertisseur sonore extérieur + flash</t>
  </si>
  <si>
    <t>CONTRÔLE D'ACCES</t>
  </si>
  <si>
    <t>- Digicode</t>
  </si>
  <si>
    <t>- Serrure électromagnétique</t>
  </si>
  <si>
    <t>- Commande d'ouverture (BP)</t>
  </si>
  <si>
    <t>- Boîtier déclencheur manuel vert</t>
  </si>
  <si>
    <t>- Programmation essais et mise en service</t>
  </si>
  <si>
    <t>INTERPHONIE</t>
  </si>
  <si>
    <t>- Platine interphone extérieure</t>
  </si>
  <si>
    <t>- Poste interphone intérieur (émetteur)</t>
  </si>
  <si>
    <t>- Poste interphone intérieur (récepteur)</t>
  </si>
  <si>
    <t>- Sonnette/carillon</t>
  </si>
  <si>
    <t>- Alimentation + centrale</t>
  </si>
  <si>
    <t>GTC</t>
  </si>
  <si>
    <t>- Câblage et raccordement des points décrit au CCTP lot 7</t>
  </si>
  <si>
    <t xml:space="preserve">            -------- DIVERS --------</t>
  </si>
  <si>
    <t>ETUDES</t>
  </si>
  <si>
    <t>- Etude d'EXE et Dossier DOE (60% et 40%)</t>
  </si>
  <si>
    <t>FORMATION</t>
  </si>
  <si>
    <t>- Formations courant forts</t>
  </si>
  <si>
    <t>J</t>
  </si>
  <si>
    <t>- Formations courant faibles</t>
  </si>
  <si>
    <t>- Supports pédagogiques</t>
  </si>
  <si>
    <t>RECAPITULATIF</t>
  </si>
  <si>
    <t>MONTANT TOTAL HT</t>
  </si>
  <si>
    <t>T.V.A. 8,5 %</t>
  </si>
  <si>
    <t>MONTANT TOTAL TTC</t>
  </si>
  <si>
    <t>/ logement</t>
  </si>
  <si>
    <t>IND 0</t>
  </si>
  <si>
    <t>FEV 2025</t>
  </si>
  <si>
    <t>*DRV PL</t>
  </si>
  <si>
    <t>- Alimentation volet roulant</t>
  </si>
  <si>
    <t>- Alimentation TD Climatisation R+1 / réfri PUR R+1</t>
  </si>
  <si>
    <t>- Alimentation TD Climatisation RDC</t>
  </si>
  <si>
    <t>- Brasseur d'air plafonnier 3m y compris commande</t>
  </si>
  <si>
    <t>BIM</t>
  </si>
  <si>
    <t>- Boucle magnétique pour personne malentendante</t>
  </si>
  <si>
    <t>- Câblage et raccordement depuis TGBT</t>
  </si>
  <si>
    <t>- Alimentation TD  PL depuis TGBT</t>
  </si>
  <si>
    <t>- Alimentation TD PUR OND depuis TGBT</t>
  </si>
  <si>
    <t>- Alimentation TD PL OND depuis TGBT</t>
  </si>
  <si>
    <t>DPGF LOT 05 ELEC</t>
  </si>
  <si>
    <t>DPGF</t>
  </si>
  <si>
    <t>Qté Indicative</t>
  </si>
  <si>
    <t>Qté Entreprise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</si>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</sst>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_-* #,##0.00\ _€_-;\-* #,##0.00\ _€_-;_-* &quot;-&quot;??\ _€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9"/>
      <name val="Arial"/>
      <family val="2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theme="6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9">
    <xf numFmtId="0" fontId="0" fillId="0" borderId="0" xfId="0"/>
    <xf numFmtId="0" fontId="3" fillId="0" borderId="1" xfId="0" applyNumberFormat="1" applyFont="1" applyBorder="1" applyAlignment="1">
      <alignment vertical="center"/>
    </xf>
    <xf numFmtId="0" fontId="4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8" fillId="0" borderId="0" xfId="0" applyNumberFormat="1" applyFont="1" applyAlignment="1" applyProtection="1">
      <alignment vertical="center"/>
      <protection hidden="1"/>
    </xf>
    <xf numFmtId="4" fontId="8" fillId="0" borderId="0" xfId="0" applyNumberFormat="1" applyFont="1" applyAlignment="1">
      <alignment vertical="center"/>
    </xf>
    <xf numFmtId="4" fontId="9" fillId="2" borderId="7" xfId="0" applyNumberFormat="1" applyFont="1" applyFill="1" applyBorder="1" applyAlignment="1">
      <alignment vertical="center"/>
    </xf>
    <xf numFmtId="4" fontId="10" fillId="2" borderId="0" xfId="0" applyNumberFormat="1" applyFont="1" applyFill="1" applyBorder="1" applyAlignment="1">
      <alignment vertical="center"/>
    </xf>
    <xf numFmtId="4" fontId="5" fillId="2" borderId="0" xfId="0" applyNumberFormat="1" applyFont="1" applyFill="1" applyBorder="1" applyAlignment="1">
      <alignment horizontal="center" vertical="center"/>
    </xf>
    <xf numFmtId="4" fontId="6" fillId="0" borderId="8" xfId="0" applyNumberFormat="1" applyFont="1" applyBorder="1" applyAlignment="1">
      <alignment vertical="center" wrapText="1"/>
    </xf>
    <xf numFmtId="4" fontId="6" fillId="0" borderId="9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6" fillId="0" borderId="11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 applyProtection="1">
      <alignment vertical="center"/>
      <protection hidden="1"/>
    </xf>
    <xf numFmtId="4" fontId="5" fillId="0" borderId="0" xfId="0" applyNumberFormat="1" applyFont="1" applyAlignment="1">
      <alignment vertical="center"/>
    </xf>
    <xf numFmtId="0" fontId="13" fillId="3" borderId="1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5" fillId="0" borderId="20" xfId="0" quotePrefix="1" applyFont="1" applyBorder="1" applyAlignment="1">
      <alignment horizontal="right" vertical="center" wrapText="1"/>
    </xf>
    <xf numFmtId="0" fontId="5" fillId="0" borderId="21" xfId="0" quotePrefix="1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164" fontId="5" fillId="0" borderId="21" xfId="1" applyFont="1" applyBorder="1" applyAlignment="1">
      <alignment horizontal="center" vertical="center" wrapText="1"/>
    </xf>
    <xf numFmtId="164" fontId="5" fillId="0" borderId="22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0" xfId="0" applyFont="1" applyBorder="1" applyAlignment="1">
      <alignment horizontal="right" vertical="center" wrapText="1"/>
    </xf>
    <xf numFmtId="0" fontId="5" fillId="0" borderId="21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center" vertical="center" wrapText="1"/>
    </xf>
    <xf numFmtId="164" fontId="15" fillId="0" borderId="21" xfId="1" applyFont="1" applyBorder="1" applyAlignment="1">
      <alignment horizontal="center" vertical="center" wrapText="1"/>
    </xf>
    <xf numFmtId="164" fontId="15" fillId="0" borderId="22" xfId="1" applyFont="1" applyBorder="1" applyAlignment="1">
      <alignment horizontal="center" vertical="center" wrapText="1"/>
    </xf>
    <xf numFmtId="0" fontId="5" fillId="0" borderId="20" xfId="0" quotePrefix="1" applyFont="1" applyBorder="1" applyAlignment="1">
      <alignment horizontal="right" wrapText="1"/>
    </xf>
    <xf numFmtId="0" fontId="5" fillId="0" borderId="21" xfId="0" quotePrefix="1" applyFont="1" applyBorder="1" applyAlignment="1">
      <alignment horizontal="left" wrapText="1"/>
    </xf>
    <xf numFmtId="0" fontId="5" fillId="0" borderId="21" xfId="0" applyFont="1" applyBorder="1" applyAlignment="1">
      <alignment horizontal="center" wrapText="1"/>
    </xf>
    <xf numFmtId="1" fontId="5" fillId="0" borderId="21" xfId="1" applyNumberFormat="1" applyFont="1" applyBorder="1" applyAlignment="1">
      <alignment horizontal="center" wrapText="1"/>
    </xf>
    <xf numFmtId="164" fontId="5" fillId="0" borderId="21" xfId="1" applyNumberFormat="1" applyFont="1" applyBorder="1" applyAlignment="1">
      <alignment wrapText="1"/>
    </xf>
    <xf numFmtId="164" fontId="5" fillId="0" borderId="23" xfId="1" applyNumberFormat="1" applyFont="1" applyBorder="1" applyAlignment="1">
      <alignment horizontal="right" wrapText="1"/>
    </xf>
    <xf numFmtId="0" fontId="16" fillId="4" borderId="20" xfId="0" quotePrefix="1" applyFont="1" applyFill="1" applyBorder="1" applyAlignment="1">
      <alignment horizontal="right" wrapText="1"/>
    </xf>
    <xf numFmtId="0" fontId="17" fillId="4" borderId="21" xfId="0" quotePrefix="1" applyFont="1" applyFill="1" applyBorder="1" applyAlignment="1">
      <alignment horizontal="left" vertical="center" wrapText="1"/>
    </xf>
    <xf numFmtId="0" fontId="16" fillId="4" borderId="21" xfId="0" applyFont="1" applyFill="1" applyBorder="1" applyAlignment="1">
      <alignment horizontal="center" wrapText="1"/>
    </xf>
    <xf numFmtId="1" fontId="16" fillId="4" borderId="21" xfId="1" applyNumberFormat="1" applyFont="1" applyFill="1" applyBorder="1" applyAlignment="1">
      <alignment horizontal="center" wrapText="1"/>
    </xf>
    <xf numFmtId="164" fontId="16" fillId="4" borderId="21" xfId="1" applyNumberFormat="1" applyFont="1" applyFill="1" applyBorder="1" applyAlignment="1">
      <alignment wrapText="1"/>
    </xf>
    <xf numFmtId="164" fontId="16" fillId="4" borderId="23" xfId="1" applyNumberFormat="1" applyFont="1" applyFill="1" applyBorder="1" applyAlignment="1">
      <alignment horizontal="right" wrapText="1"/>
    </xf>
    <xf numFmtId="0" fontId="18" fillId="5" borderId="20" xfId="0" applyFont="1" applyFill="1" applyBorder="1" applyAlignment="1">
      <alignment horizontal="right" vertical="center" wrapText="1"/>
    </xf>
    <xf numFmtId="0" fontId="18" fillId="5" borderId="21" xfId="0" applyFont="1" applyFill="1" applyBorder="1" applyAlignment="1">
      <alignment horizontal="left" vertical="center" wrapText="1"/>
    </xf>
    <xf numFmtId="0" fontId="5" fillId="5" borderId="21" xfId="0" applyFont="1" applyFill="1" applyBorder="1" applyAlignment="1">
      <alignment horizontal="center" vertical="center" wrapText="1"/>
    </xf>
    <xf numFmtId="164" fontId="5" fillId="5" borderId="21" xfId="1" applyNumberFormat="1" applyFont="1" applyFill="1" applyBorder="1" applyAlignment="1">
      <alignment horizontal="center" vertical="center" wrapText="1"/>
    </xf>
    <xf numFmtId="164" fontId="5" fillId="5" borderId="22" xfId="1" applyNumberFormat="1" applyFont="1" applyFill="1" applyBorder="1" applyAlignment="1">
      <alignment horizontal="center" vertical="center" wrapText="1"/>
    </xf>
    <xf numFmtId="0" fontId="18" fillId="0" borderId="20" xfId="0" applyNumberFormat="1" applyFont="1" applyBorder="1" applyAlignment="1">
      <alignment horizontal="right" vertical="top" wrapText="1"/>
    </xf>
    <xf numFmtId="0" fontId="19" fillId="0" borderId="21" xfId="0" applyNumberFormat="1" applyFont="1" applyBorder="1" applyAlignment="1">
      <alignment vertical="top" wrapText="1"/>
    </xf>
    <xf numFmtId="0" fontId="5" fillId="0" borderId="21" xfId="0" applyFont="1" applyBorder="1" applyAlignment="1">
      <alignment wrapText="1"/>
    </xf>
    <xf numFmtId="164" fontId="5" fillId="0" borderId="21" xfId="0" applyNumberFormat="1" applyFont="1" applyBorder="1" applyAlignment="1">
      <alignment horizontal="center" wrapText="1"/>
    </xf>
    <xf numFmtId="0" fontId="5" fillId="0" borderId="20" xfId="0" quotePrefix="1" applyNumberFormat="1" applyFont="1" applyBorder="1" applyAlignment="1">
      <alignment horizontal="right" wrapText="1"/>
    </xf>
    <xf numFmtId="0" fontId="5" fillId="0" borderId="21" xfId="0" quotePrefix="1" applyNumberFormat="1" applyFont="1" applyBorder="1" applyAlignment="1">
      <alignment wrapText="1"/>
    </xf>
    <xf numFmtId="164" fontId="5" fillId="0" borderId="21" xfId="0" applyNumberFormat="1" applyFont="1" applyBorder="1" applyAlignment="1">
      <alignment horizontal="right"/>
    </xf>
    <xf numFmtId="0" fontId="5" fillId="0" borderId="7" xfId="0" quotePrefix="1" applyNumberFormat="1" applyFont="1" applyBorder="1" applyAlignment="1">
      <alignment horizontal="right" wrapText="1"/>
    </xf>
    <xf numFmtId="0" fontId="20" fillId="0" borderId="21" xfId="0" applyFont="1" applyBorder="1" applyAlignment="1">
      <alignment wrapText="1"/>
    </xf>
    <xf numFmtId="0" fontId="5" fillId="0" borderId="7" xfId="0" quotePrefix="1" applyFont="1" applyBorder="1" applyAlignment="1">
      <alignment horizontal="right" wrapText="1"/>
    </xf>
    <xf numFmtId="1" fontId="5" fillId="0" borderId="21" xfId="0" applyNumberFormat="1" applyFont="1" applyBorder="1" applyAlignment="1">
      <alignment horizontal="center" vertical="center" wrapText="1"/>
    </xf>
    <xf numFmtId="0" fontId="18" fillId="0" borderId="21" xfId="0" applyNumberFormat="1" applyFont="1" applyBorder="1" applyAlignment="1">
      <alignment vertical="top" wrapText="1"/>
    </xf>
    <xf numFmtId="0" fontId="20" fillId="0" borderId="0" xfId="0" applyFont="1" applyAlignment="1">
      <alignment vertical="center" wrapText="1"/>
    </xf>
    <xf numFmtId="0" fontId="20" fillId="0" borderId="7" xfId="0" quotePrefix="1" applyFont="1" applyBorder="1" applyAlignment="1">
      <alignment horizontal="right" wrapText="1"/>
    </xf>
    <xf numFmtId="164" fontId="20" fillId="0" borderId="23" xfId="1" applyNumberFormat="1" applyFont="1" applyBorder="1" applyAlignment="1">
      <alignment horizontal="right" wrapText="1"/>
    </xf>
    <xf numFmtId="164" fontId="5" fillId="0" borderId="22" xfId="1" applyNumberFormat="1" applyFont="1" applyBorder="1" applyAlignment="1">
      <alignment horizontal="right" wrapText="1"/>
    </xf>
    <xf numFmtId="0" fontId="8" fillId="0" borderId="0" xfId="0" applyFont="1" applyAlignment="1">
      <alignment vertical="center" wrapText="1"/>
    </xf>
    <xf numFmtId="0" fontId="18" fillId="3" borderId="21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0" borderId="24" xfId="0" quotePrefix="1" applyNumberFormat="1" applyFont="1" applyBorder="1" applyAlignment="1">
      <alignment wrapText="1"/>
    </xf>
    <xf numFmtId="164" fontId="5" fillId="0" borderId="24" xfId="1" applyNumberFormat="1" applyFont="1" applyBorder="1" applyAlignment="1">
      <alignment horizontal="right" wrapText="1"/>
    </xf>
    <xf numFmtId="164" fontId="5" fillId="0" borderId="25" xfId="0" applyNumberFormat="1" applyFont="1" applyBorder="1" applyAlignment="1">
      <alignment horizontal="right"/>
    </xf>
    <xf numFmtId="0" fontId="15" fillId="6" borderId="26" xfId="0" applyFont="1" applyFill="1" applyBorder="1" applyAlignment="1">
      <alignment horizontal="right" vertical="center" wrapText="1"/>
    </xf>
    <xf numFmtId="0" fontId="15" fillId="6" borderId="27" xfId="0" applyFont="1" applyFill="1" applyBorder="1" applyAlignment="1">
      <alignment horizontal="right"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21" fillId="6" borderId="27" xfId="0" quotePrefix="1" applyFont="1" applyFill="1" applyBorder="1" applyAlignment="1">
      <alignment horizontal="center" vertical="center" wrapText="1"/>
    </xf>
    <xf numFmtId="164" fontId="21" fillId="6" borderId="27" xfId="0" quotePrefix="1" applyNumberFormat="1" applyFont="1" applyFill="1" applyBorder="1" applyAlignment="1">
      <alignment horizontal="center" vertical="center" wrapText="1"/>
    </xf>
    <xf numFmtId="164" fontId="15" fillId="6" borderId="28" xfId="0" applyNumberFormat="1" applyFont="1" applyFill="1" applyBorder="1" applyAlignment="1">
      <alignment horizontal="center" vertical="center" wrapText="1"/>
    </xf>
    <xf numFmtId="0" fontId="5" fillId="0" borderId="21" xfId="0" quotePrefix="1" applyFont="1" applyBorder="1" applyAlignment="1">
      <alignment wrapText="1"/>
    </xf>
    <xf numFmtId="0" fontId="20" fillId="0" borderId="20" xfId="0" quotePrefix="1" applyNumberFormat="1" applyFont="1" applyBorder="1" applyAlignment="1">
      <alignment horizontal="right" wrapText="1"/>
    </xf>
    <xf numFmtId="0" fontId="20" fillId="0" borderId="20" xfId="0" quotePrefix="1" applyFont="1" applyBorder="1" applyAlignment="1">
      <alignment horizontal="right" wrapText="1"/>
    </xf>
    <xf numFmtId="1" fontId="20" fillId="0" borderId="21" xfId="1" applyNumberFormat="1" applyFont="1" applyBorder="1" applyAlignment="1">
      <alignment horizontal="center" wrapText="1"/>
    </xf>
    <xf numFmtId="164" fontId="5" fillId="0" borderId="21" xfId="1" applyNumberFormat="1" applyFont="1" applyBorder="1" applyAlignment="1">
      <alignment horizontal="center" vertical="center" wrapText="1"/>
    </xf>
    <xf numFmtId="164" fontId="5" fillId="0" borderId="22" xfId="1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0" fontId="22" fillId="5" borderId="21" xfId="0" applyFont="1" applyFill="1" applyBorder="1" applyAlignment="1">
      <alignment horizontal="left" vertical="center" wrapText="1"/>
    </xf>
    <xf numFmtId="0" fontId="18" fillId="5" borderId="29" xfId="0" applyFont="1" applyFill="1" applyBorder="1" applyAlignment="1">
      <alignment horizontal="right" vertical="center" wrapText="1"/>
    </xf>
    <xf numFmtId="0" fontId="5" fillId="0" borderId="30" xfId="0" quotePrefix="1" applyFont="1" applyBorder="1" applyAlignment="1">
      <alignment horizontal="right" wrapText="1"/>
    </xf>
    <xf numFmtId="0" fontId="5" fillId="0" borderId="24" xfId="0" quotePrefix="1" applyFont="1" applyBorder="1" applyAlignment="1">
      <alignment wrapText="1"/>
    </xf>
    <xf numFmtId="0" fontId="5" fillId="0" borderId="24" xfId="0" applyFont="1" applyBorder="1" applyAlignment="1">
      <alignment horizontal="center" wrapText="1"/>
    </xf>
    <xf numFmtId="1" fontId="5" fillId="0" borderId="24" xfId="1" applyNumberFormat="1" applyFont="1" applyBorder="1" applyAlignment="1">
      <alignment horizontal="center" wrapText="1"/>
    </xf>
    <xf numFmtId="164" fontId="5" fillId="0" borderId="24" xfId="1" applyNumberFormat="1" applyFont="1" applyBorder="1" applyAlignment="1">
      <alignment wrapText="1"/>
    </xf>
    <xf numFmtId="0" fontId="15" fillId="6" borderId="31" xfId="0" applyFont="1" applyFill="1" applyBorder="1" applyAlignment="1">
      <alignment horizontal="right" vertical="center" wrapText="1"/>
    </xf>
    <xf numFmtId="0" fontId="15" fillId="6" borderId="32" xfId="0" applyFont="1" applyFill="1" applyBorder="1" applyAlignment="1">
      <alignment horizontal="right" vertical="center" wrapText="1"/>
    </xf>
    <xf numFmtId="0" fontId="15" fillId="6" borderId="32" xfId="0" applyFont="1" applyFill="1" applyBorder="1" applyAlignment="1">
      <alignment horizontal="center" vertical="center" wrapText="1"/>
    </xf>
    <xf numFmtId="0" fontId="21" fillId="6" borderId="32" xfId="0" quotePrefix="1" applyFont="1" applyFill="1" applyBorder="1" applyAlignment="1">
      <alignment horizontal="center" vertical="center" wrapText="1"/>
    </xf>
    <xf numFmtId="164" fontId="21" fillId="6" borderId="32" xfId="0" quotePrefix="1" applyNumberFormat="1" applyFont="1" applyFill="1" applyBorder="1" applyAlignment="1">
      <alignment horizontal="center" vertical="center" wrapText="1"/>
    </xf>
    <xf numFmtId="164" fontId="15" fillId="6" borderId="33" xfId="0" applyNumberFormat="1" applyFont="1" applyFill="1" applyBorder="1" applyAlignment="1">
      <alignment horizontal="center" vertical="center" wrapText="1"/>
    </xf>
    <xf numFmtId="0" fontId="15" fillId="0" borderId="34" xfId="0" applyFont="1" applyBorder="1" applyAlignment="1">
      <alignment horizontal="right" vertical="center" wrapText="1"/>
    </xf>
    <xf numFmtId="0" fontId="15" fillId="0" borderId="35" xfId="0" applyFont="1" applyBorder="1" applyAlignment="1">
      <alignment horizontal="right" vertical="center" wrapText="1"/>
    </xf>
    <xf numFmtId="0" fontId="15" fillId="0" borderId="35" xfId="0" applyFont="1" applyBorder="1" applyAlignment="1">
      <alignment horizontal="center" vertical="center" wrapText="1"/>
    </xf>
    <xf numFmtId="164" fontId="15" fillId="0" borderId="35" xfId="1" applyNumberFormat="1" applyFont="1" applyBorder="1" applyAlignment="1">
      <alignment horizontal="center" vertical="center" wrapText="1"/>
    </xf>
    <xf numFmtId="164" fontId="15" fillId="0" borderId="36" xfId="1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right" vertical="center" wrapText="1"/>
    </xf>
    <xf numFmtId="164" fontId="15" fillId="0" borderId="21" xfId="1" applyNumberFormat="1" applyFont="1" applyBorder="1" applyAlignment="1">
      <alignment horizontal="center" vertical="center" wrapText="1"/>
    </xf>
    <xf numFmtId="164" fontId="15" fillId="0" borderId="22" xfId="1" applyNumberFormat="1" applyFont="1" applyBorder="1" applyAlignment="1">
      <alignment horizontal="center" vertical="center" wrapText="1"/>
    </xf>
    <xf numFmtId="0" fontId="18" fillId="0" borderId="20" xfId="0" applyFont="1" applyBorder="1" applyAlignment="1">
      <alignment horizontal="right" wrapText="1"/>
    </xf>
    <xf numFmtId="0" fontId="18" fillId="0" borderId="21" xfId="0" applyFont="1" applyBorder="1" applyAlignment="1">
      <alignment horizontal="left" wrapText="1"/>
    </xf>
    <xf numFmtId="164" fontId="5" fillId="0" borderId="21" xfId="0" applyNumberFormat="1" applyFont="1" applyBorder="1" applyAlignment="1">
      <alignment wrapText="1"/>
    </xf>
    <xf numFmtId="164" fontId="5" fillId="0" borderId="23" xfId="0" applyNumberFormat="1" applyFont="1" applyBorder="1" applyAlignment="1">
      <alignment wrapText="1"/>
    </xf>
    <xf numFmtId="0" fontId="5" fillId="0" borderId="20" xfId="0" applyNumberFormat="1" applyFont="1" applyBorder="1" applyAlignment="1">
      <alignment horizontal="right" wrapText="1"/>
    </xf>
    <xf numFmtId="0" fontId="5" fillId="0" borderId="21" xfId="0" applyNumberFormat="1" applyFont="1" applyBorder="1" applyAlignment="1">
      <alignment horizontal="left" wrapText="1"/>
    </xf>
    <xf numFmtId="164" fontId="5" fillId="0" borderId="21" xfId="1" applyNumberFormat="1" applyFont="1" applyBorder="1" applyAlignment="1">
      <alignment horizontal="right" wrapText="1"/>
    </xf>
    <xf numFmtId="164" fontId="15" fillId="0" borderId="23" xfId="1" applyNumberFormat="1" applyFont="1" applyBorder="1" applyAlignment="1">
      <alignment horizontal="right" wrapText="1"/>
    </xf>
    <xf numFmtId="0" fontId="23" fillId="0" borderId="20" xfId="0" applyNumberFormat="1" applyFont="1" applyBorder="1" applyAlignment="1">
      <alignment horizontal="right" wrapText="1"/>
    </xf>
    <xf numFmtId="0" fontId="23" fillId="0" borderId="21" xfId="0" applyNumberFormat="1" applyFont="1" applyBorder="1" applyAlignment="1">
      <alignment horizontal="left" wrapText="1"/>
    </xf>
    <xf numFmtId="0" fontId="5" fillId="0" borderId="21" xfId="0" quotePrefix="1" applyNumberFormat="1" applyFont="1" applyBorder="1" applyAlignment="1">
      <alignment horizontal="left" wrapText="1"/>
    </xf>
    <xf numFmtId="0" fontId="5" fillId="0" borderId="7" xfId="0" applyNumberFormat="1" applyFont="1" applyBorder="1" applyAlignment="1">
      <alignment horizontal="right" wrapText="1"/>
    </xf>
    <xf numFmtId="164" fontId="24" fillId="0" borderId="21" xfId="0" applyNumberFormat="1" applyFont="1" applyBorder="1" applyAlignment="1">
      <alignment horizontal="center" wrapText="1"/>
    </xf>
    <xf numFmtId="0" fontId="5" fillId="0" borderId="37" xfId="0" quotePrefix="1" applyNumberFormat="1" applyFont="1" applyBorder="1" applyAlignment="1">
      <alignment horizontal="left" wrapText="1"/>
    </xf>
    <xf numFmtId="0" fontId="5" fillId="0" borderId="37" xfId="0" applyFont="1" applyBorder="1" applyAlignment="1">
      <alignment horizontal="center" wrapText="1"/>
    </xf>
    <xf numFmtId="0" fontId="5" fillId="0" borderId="37" xfId="0" applyFont="1" applyBorder="1" applyAlignment="1">
      <alignment wrapText="1"/>
    </xf>
    <xf numFmtId="164" fontId="5" fillId="0" borderId="37" xfId="0" applyNumberFormat="1" applyFont="1" applyBorder="1" applyAlignment="1">
      <alignment horizontal="center" wrapText="1"/>
    </xf>
    <xf numFmtId="164" fontId="5" fillId="0" borderId="38" xfId="1" applyNumberFormat="1" applyFont="1" applyBorder="1" applyAlignment="1">
      <alignment horizontal="right" wrapText="1"/>
    </xf>
    <xf numFmtId="0" fontId="5" fillId="0" borderId="35" xfId="0" quotePrefix="1" applyNumberFormat="1" applyFont="1" applyBorder="1" applyAlignment="1">
      <alignment horizontal="left" wrapText="1"/>
    </xf>
    <xf numFmtId="0" fontId="5" fillId="0" borderId="35" xfId="0" applyFont="1" applyBorder="1" applyAlignment="1">
      <alignment horizontal="center" wrapText="1"/>
    </xf>
    <xf numFmtId="0" fontId="5" fillId="0" borderId="35" xfId="0" applyFont="1" applyBorder="1" applyAlignment="1">
      <alignment wrapText="1"/>
    </xf>
    <xf numFmtId="164" fontId="5" fillId="0" borderId="35" xfId="0" applyNumberFormat="1" applyFont="1" applyBorder="1" applyAlignment="1">
      <alignment horizontal="center" wrapText="1"/>
    </xf>
    <xf numFmtId="164" fontId="5" fillId="0" borderId="39" xfId="1" applyNumberFormat="1" applyFont="1" applyBorder="1" applyAlignment="1">
      <alignment horizontal="right" wrapText="1"/>
    </xf>
    <xf numFmtId="0" fontId="5" fillId="3" borderId="21" xfId="0" applyFont="1" applyFill="1" applyBorder="1" applyAlignment="1">
      <alignment horizontal="center" wrapText="1"/>
    </xf>
    <xf numFmtId="0" fontId="20" fillId="0" borderId="21" xfId="0" quotePrefix="1" applyNumberFormat="1" applyFont="1" applyBorder="1" applyAlignment="1">
      <alignment horizontal="left" wrapText="1"/>
    </xf>
    <xf numFmtId="0" fontId="15" fillId="0" borderId="20" xfId="0" quotePrefix="1" applyFont="1" applyBorder="1" applyAlignment="1">
      <alignment horizontal="right" vertical="center" wrapText="1"/>
    </xf>
    <xf numFmtId="0" fontId="15" fillId="0" borderId="21" xfId="0" quotePrefix="1" applyFont="1" applyBorder="1" applyAlignment="1">
      <alignment horizontal="left" vertical="center" wrapText="1"/>
    </xf>
    <xf numFmtId="164" fontId="5" fillId="0" borderId="22" xfId="1" applyNumberFormat="1" applyFont="1" applyBorder="1" applyAlignment="1">
      <alignment vertical="center" wrapText="1"/>
    </xf>
    <xf numFmtId="164" fontId="5" fillId="0" borderId="23" xfId="1" applyNumberFormat="1" applyFont="1" applyBorder="1" applyAlignment="1">
      <alignment horizontal="right" vertical="center" wrapText="1"/>
    </xf>
    <xf numFmtId="164" fontId="5" fillId="0" borderId="22" xfId="0" applyNumberFormat="1" applyFont="1" applyBorder="1" applyAlignment="1">
      <alignment horizontal="right" vertical="center" wrapText="1"/>
    </xf>
    <xf numFmtId="4" fontId="5" fillId="0" borderId="21" xfId="0" applyNumberFormat="1" applyFont="1" applyBorder="1" applyAlignment="1">
      <alignment horizontal="center" wrapText="1"/>
    </xf>
    <xf numFmtId="0" fontId="5" fillId="0" borderId="34" xfId="0" quotePrefix="1" applyFont="1" applyBorder="1" applyAlignment="1">
      <alignment horizontal="right" wrapText="1"/>
    </xf>
    <xf numFmtId="0" fontId="5" fillId="0" borderId="35" xfId="0" quotePrefix="1" applyFont="1" applyBorder="1" applyAlignment="1">
      <alignment horizontal="left" wrapText="1"/>
    </xf>
    <xf numFmtId="4" fontId="5" fillId="0" borderId="35" xfId="0" applyNumberFormat="1" applyFont="1" applyBorder="1" applyAlignment="1">
      <alignment horizontal="center" wrapText="1"/>
    </xf>
    <xf numFmtId="0" fontId="5" fillId="0" borderId="21" xfId="0" applyFont="1" applyFill="1" applyBorder="1" applyAlignment="1">
      <alignment horizontal="center" vertical="center" wrapText="1"/>
    </xf>
    <xf numFmtId="0" fontId="20" fillId="0" borderId="21" xfId="0" quotePrefix="1" applyFont="1" applyBorder="1" applyAlignment="1">
      <alignment horizontal="left" wrapText="1"/>
    </xf>
    <xf numFmtId="0" fontId="18" fillId="0" borderId="20" xfId="0" applyFont="1" applyFill="1" applyBorder="1" applyAlignment="1">
      <alignment horizontal="righ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21" xfId="0" quotePrefix="1" applyNumberFormat="1" applyFont="1" applyFill="1" applyBorder="1" applyAlignment="1">
      <alignment wrapText="1"/>
    </xf>
    <xf numFmtId="0" fontId="5" fillId="0" borderId="21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wrapText="1"/>
    </xf>
    <xf numFmtId="164" fontId="5" fillId="0" borderId="21" xfId="0" applyNumberFormat="1" applyFont="1" applyFill="1" applyBorder="1" applyAlignment="1">
      <alignment horizontal="center" wrapText="1"/>
    </xf>
    <xf numFmtId="164" fontId="5" fillId="0" borderId="23" xfId="1" applyNumberFormat="1" applyFont="1" applyFill="1" applyBorder="1" applyAlignment="1">
      <alignment horizontal="right" wrapText="1"/>
    </xf>
    <xf numFmtId="0" fontId="15" fillId="0" borderId="20" xfId="0" quotePrefix="1" applyFont="1" applyFill="1" applyBorder="1" applyAlignment="1">
      <alignment horizontal="right" vertical="center" wrapText="1"/>
    </xf>
    <xf numFmtId="0" fontId="15" fillId="0" borderId="21" xfId="0" quotePrefix="1" applyFont="1" applyFill="1" applyBorder="1" applyAlignment="1">
      <alignment horizontal="right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1" xfId="0" quotePrefix="1" applyFont="1" applyFill="1" applyBorder="1" applyAlignment="1">
      <alignment horizontal="center" vertical="center" wrapText="1"/>
    </xf>
    <xf numFmtId="164" fontId="15" fillId="0" borderId="21" xfId="0" quotePrefix="1" applyNumberFormat="1" applyFont="1" applyFill="1" applyBorder="1" applyAlignment="1">
      <alignment horizontal="center" vertical="center" wrapText="1"/>
    </xf>
    <xf numFmtId="164" fontId="15" fillId="0" borderId="22" xfId="0" applyNumberFormat="1" applyFont="1" applyFill="1" applyBorder="1" applyAlignment="1">
      <alignment horizontal="center" vertical="center" wrapText="1"/>
    </xf>
    <xf numFmtId="0" fontId="8" fillId="0" borderId="34" xfId="0" quotePrefix="1" applyFont="1" applyBorder="1" applyAlignment="1">
      <alignment horizontal="right" vertical="center" wrapText="1"/>
    </xf>
    <xf numFmtId="0" fontId="8" fillId="0" borderId="35" xfId="0" quotePrefix="1" applyFont="1" applyBorder="1" applyAlignment="1">
      <alignment horizontal="left" vertical="center" wrapText="1"/>
    </xf>
    <xf numFmtId="0" fontId="8" fillId="0" borderId="35" xfId="0" applyFont="1" applyBorder="1" applyAlignment="1">
      <alignment horizontal="center" vertical="center" wrapText="1"/>
    </xf>
    <xf numFmtId="164" fontId="8" fillId="0" borderId="35" xfId="1" applyNumberFormat="1" applyFont="1" applyBorder="1" applyAlignment="1">
      <alignment horizontal="center" vertical="center" wrapText="1"/>
    </xf>
    <xf numFmtId="164" fontId="8" fillId="0" borderId="36" xfId="1" applyNumberFormat="1" applyFont="1" applyBorder="1" applyAlignment="1">
      <alignment horizontal="center" vertical="center" wrapText="1"/>
    </xf>
    <xf numFmtId="8" fontId="5" fillId="0" borderId="21" xfId="0" applyNumberFormat="1" applyFont="1" applyFill="1" applyBorder="1" applyAlignment="1">
      <alignment horizontal="right" wrapText="1"/>
    </xf>
    <xf numFmtId="0" fontId="15" fillId="3" borderId="20" xfId="0" applyFont="1" applyFill="1" applyBorder="1" applyAlignment="1">
      <alignment horizontal="right" vertical="center" wrapText="1"/>
    </xf>
    <xf numFmtId="0" fontId="15" fillId="3" borderId="21" xfId="0" applyFont="1" applyFill="1" applyBorder="1" applyAlignment="1">
      <alignment horizontal="right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21" xfId="0" quotePrefix="1" applyFont="1" applyFill="1" applyBorder="1" applyAlignment="1">
      <alignment horizontal="center" vertical="center" wrapText="1"/>
    </xf>
    <xf numFmtId="164" fontId="15" fillId="3" borderId="21" xfId="0" quotePrefix="1" applyNumberFormat="1" applyFont="1" applyFill="1" applyBorder="1" applyAlignment="1">
      <alignment horizontal="center" vertical="center" wrapText="1"/>
    </xf>
    <xf numFmtId="164" fontId="15" fillId="3" borderId="22" xfId="0" applyNumberFormat="1" applyFont="1" applyFill="1" applyBorder="1" applyAlignment="1">
      <alignment horizontal="center" vertical="center" wrapText="1"/>
    </xf>
    <xf numFmtId="164" fontId="25" fillId="0" borderId="21" xfId="0" applyNumberFormat="1" applyFont="1" applyBorder="1" applyAlignment="1">
      <alignment horizontal="center" wrapText="1"/>
    </xf>
    <xf numFmtId="0" fontId="15" fillId="0" borderId="34" xfId="0" applyFont="1" applyFill="1" applyBorder="1" applyAlignment="1">
      <alignment horizontal="right" vertical="center" wrapText="1"/>
    </xf>
    <xf numFmtId="0" fontId="15" fillId="0" borderId="35" xfId="0" applyFont="1" applyFill="1" applyBorder="1" applyAlignment="1">
      <alignment horizontal="right"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5" fillId="0" borderId="35" xfId="0" quotePrefix="1" applyFont="1" applyFill="1" applyBorder="1" applyAlignment="1">
      <alignment horizontal="center" vertical="center" wrapText="1"/>
    </xf>
    <xf numFmtId="164" fontId="15" fillId="0" borderId="35" xfId="0" quotePrefix="1" applyNumberFormat="1" applyFont="1" applyFill="1" applyBorder="1" applyAlignment="1">
      <alignment horizontal="center" vertical="center" wrapText="1"/>
    </xf>
    <xf numFmtId="164" fontId="15" fillId="0" borderId="36" xfId="0" applyNumberFormat="1" applyFont="1" applyFill="1" applyBorder="1" applyAlignment="1">
      <alignment horizontal="center" vertical="center" wrapText="1"/>
    </xf>
    <xf numFmtId="1" fontId="5" fillId="0" borderId="35" xfId="1" applyNumberFormat="1" applyFont="1" applyBorder="1" applyAlignment="1">
      <alignment horizontal="center" wrapText="1"/>
    </xf>
    <xf numFmtId="164" fontId="5" fillId="0" borderId="35" xfId="1" applyNumberFormat="1" applyFont="1" applyBorder="1" applyAlignment="1">
      <alignment wrapText="1"/>
    </xf>
    <xf numFmtId="0" fontId="15" fillId="0" borderId="34" xfId="0" applyFont="1" applyBorder="1" applyAlignment="1">
      <alignment horizontal="right" wrapText="1"/>
    </xf>
    <xf numFmtId="0" fontId="15" fillId="0" borderId="35" xfId="0" applyFont="1" applyBorder="1" applyAlignment="1">
      <alignment horizontal="center" wrapText="1"/>
    </xf>
    <xf numFmtId="164" fontId="15" fillId="0" borderId="35" xfId="1" applyNumberFormat="1" applyFont="1" applyBorder="1" applyAlignment="1">
      <alignment horizontal="right" wrapText="1"/>
    </xf>
    <xf numFmtId="164" fontId="15" fillId="0" borderId="39" xfId="1" applyNumberFormat="1" applyFont="1" applyBorder="1" applyAlignment="1">
      <alignment horizontal="right" wrapText="1"/>
    </xf>
    <xf numFmtId="0" fontId="15" fillId="0" borderId="20" xfId="0" applyNumberFormat="1" applyFont="1" applyBorder="1" applyAlignment="1">
      <alignment horizontal="right" wrapText="1"/>
    </xf>
    <xf numFmtId="0" fontId="15" fillId="0" borderId="21" xfId="0" applyNumberFormat="1" applyFont="1" applyBorder="1" applyAlignment="1">
      <alignment horizontal="right" wrapText="1"/>
    </xf>
    <xf numFmtId="0" fontId="15" fillId="0" borderId="34" xfId="0" applyNumberFormat="1" applyFont="1" applyBorder="1" applyAlignment="1">
      <alignment horizontal="right" vertical="center" wrapText="1"/>
    </xf>
    <xf numFmtId="0" fontId="15" fillId="0" borderId="35" xfId="0" applyNumberFormat="1" applyFont="1" applyBorder="1" applyAlignment="1">
      <alignment horizontal="right" vertical="center" wrapText="1"/>
    </xf>
    <xf numFmtId="0" fontId="5" fillId="0" borderId="21" xfId="0" quotePrefix="1" applyNumberFormat="1" applyFont="1" applyFill="1" applyBorder="1" applyAlignment="1">
      <alignment horizontal="left" wrapText="1"/>
    </xf>
    <xf numFmtId="0" fontId="15" fillId="0" borderId="20" xfId="0" applyFont="1" applyBorder="1" applyAlignment="1">
      <alignment horizontal="right" wrapText="1"/>
    </xf>
    <xf numFmtId="0" fontId="15" fillId="0" borderId="21" xfId="0" applyFont="1" applyBorder="1" applyAlignment="1">
      <alignment horizontal="right" wrapText="1"/>
    </xf>
    <xf numFmtId="0" fontId="15" fillId="0" borderId="21" xfId="0" applyFont="1" applyBorder="1" applyAlignment="1">
      <alignment horizontal="center" wrapText="1"/>
    </xf>
    <xf numFmtId="164" fontId="15" fillId="0" borderId="21" xfId="1" applyNumberFormat="1" applyFont="1" applyBorder="1" applyAlignment="1">
      <alignment horizontal="right" wrapText="1"/>
    </xf>
    <xf numFmtId="0" fontId="15" fillId="3" borderId="34" xfId="0" applyFont="1" applyFill="1" applyBorder="1" applyAlignment="1">
      <alignment horizontal="right" vertical="center" wrapText="1"/>
    </xf>
    <xf numFmtId="0" fontId="15" fillId="3" borderId="35" xfId="0" applyFont="1" applyFill="1" applyBorder="1" applyAlignment="1">
      <alignment horizontal="right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quotePrefix="1" applyFont="1" applyFill="1" applyBorder="1" applyAlignment="1">
      <alignment horizontal="center" vertical="center" wrapText="1"/>
    </xf>
    <xf numFmtId="164" fontId="15" fillId="3" borderId="35" xfId="0" quotePrefix="1" applyNumberFormat="1" applyFont="1" applyFill="1" applyBorder="1" applyAlignment="1">
      <alignment horizontal="center" vertical="center" wrapText="1"/>
    </xf>
    <xf numFmtId="164" fontId="15" fillId="3" borderId="36" xfId="0" applyNumberFormat="1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right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164" fontId="5" fillId="3" borderId="27" xfId="0" applyNumberFormat="1" applyFont="1" applyFill="1" applyBorder="1" applyAlignment="1">
      <alignment horizontal="right" vertical="center" wrapText="1"/>
    </xf>
    <xf numFmtId="164" fontId="5" fillId="3" borderId="28" xfId="0" applyNumberFormat="1" applyFont="1" applyFill="1" applyBorder="1" applyAlignment="1">
      <alignment horizontal="right" vertical="center" wrapText="1"/>
    </xf>
    <xf numFmtId="0" fontId="4" fillId="0" borderId="7" xfId="0" quotePrefix="1" applyFont="1" applyBorder="1" applyAlignment="1">
      <alignment horizontal="right" vertical="center" wrapText="1"/>
    </xf>
    <xf numFmtId="0" fontId="15" fillId="0" borderId="40" xfId="0" quotePrefix="1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4" fontId="8" fillId="0" borderId="21" xfId="1" applyNumberFormat="1" applyFont="1" applyBorder="1" applyAlignment="1">
      <alignment horizontal="center" vertical="center" wrapText="1"/>
    </xf>
    <xf numFmtId="0" fontId="4" fillId="0" borderId="20" xfId="0" quotePrefix="1" applyFont="1" applyBorder="1" applyAlignment="1">
      <alignment horizontal="right" vertical="center" wrapText="1"/>
    </xf>
    <xf numFmtId="164" fontId="8" fillId="0" borderId="21" xfId="1" applyFont="1" applyBorder="1" applyAlignment="1">
      <alignment horizontal="center" vertical="center" wrapText="1"/>
    </xf>
    <xf numFmtId="164" fontId="5" fillId="0" borderId="22" xfId="1" applyFont="1" applyBorder="1" applyAlignment="1">
      <alignment vertical="center" wrapText="1"/>
    </xf>
    <xf numFmtId="164" fontId="8" fillId="0" borderId="25" xfId="1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26" fillId="6" borderId="27" xfId="0" applyFont="1" applyFill="1" applyBorder="1" applyAlignment="1">
      <alignment vertical="center" wrapText="1"/>
    </xf>
    <xf numFmtId="0" fontId="26" fillId="6" borderId="12" xfId="0" applyFont="1" applyFill="1" applyBorder="1" applyAlignment="1">
      <alignment vertical="center" wrapText="1"/>
    </xf>
    <xf numFmtId="0" fontId="26" fillId="6" borderId="41" xfId="0" applyFont="1" applyFill="1" applyBorder="1" applyAlignment="1">
      <alignment vertical="center" wrapText="1"/>
    </xf>
    <xf numFmtId="4" fontId="15" fillId="6" borderId="28" xfId="0" applyNumberFormat="1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right" vertical="center" wrapText="1"/>
    </xf>
    <xf numFmtId="0" fontId="15" fillId="0" borderId="40" xfId="0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4" fontId="15" fillId="0" borderId="23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15" fillId="0" borderId="13" xfId="0" applyFont="1" applyBorder="1" applyAlignment="1">
      <alignment horizontal="right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right" vertical="center" wrapText="1"/>
    </xf>
    <xf numFmtId="0" fontId="15" fillId="0" borderId="14" xfId="0" applyFont="1" applyBorder="1" applyAlignment="1">
      <alignment horizontal="center" vertical="center" wrapText="1"/>
    </xf>
    <xf numFmtId="4" fontId="15" fillId="0" borderId="3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" fontId="27" fillId="0" borderId="0" xfId="0" applyNumberFormat="1" applyFont="1" applyAlignment="1">
      <alignment vertical="center" wrapText="1"/>
    </xf>
    <xf numFmtId="0" fontId="27" fillId="7" borderId="0" xfId="0" applyFont="1" applyFill="1" applyAlignment="1">
      <alignment vertical="center" wrapText="1"/>
    </xf>
    <xf numFmtId="0" fontId="5" fillId="0" borderId="13" xfId="0" applyNumberFormat="1" applyFont="1" applyBorder="1" applyAlignment="1">
      <alignment horizontal="right" wrapText="1"/>
    </xf>
    <xf numFmtId="0" fontId="5" fillId="3" borderId="37" xfId="0" applyFont="1" applyFill="1" applyBorder="1" applyAlignment="1">
      <alignment horizontal="center" wrapText="1"/>
    </xf>
    <xf numFmtId="0" fontId="5" fillId="0" borderId="1" xfId="0" applyNumberFormat="1" applyFont="1" applyBorder="1" applyAlignment="1">
      <alignment horizontal="right" wrapText="1"/>
    </xf>
    <xf numFmtId="0" fontId="5" fillId="3" borderId="35" xfId="0" applyFont="1" applyFill="1" applyBorder="1" applyAlignment="1">
      <alignment horizontal="center" wrapText="1"/>
    </xf>
    <xf numFmtId="0" fontId="11" fillId="3" borderId="7" xfId="0" applyNumberFormat="1" applyFont="1" applyFill="1" applyBorder="1" applyAlignment="1">
      <alignment horizontal="left" vertical="center" wrapText="1"/>
    </xf>
    <xf numFmtId="0" fontId="11" fillId="3" borderId="0" xfId="0" applyNumberFormat="1" applyFont="1" applyFill="1" applyBorder="1" applyAlignment="1">
      <alignment horizontal="left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left" vertical="center" wrapText="1"/>
    </xf>
    <xf numFmtId="0" fontId="5" fillId="0" borderId="14" xfId="0" applyNumberFormat="1" applyFont="1" applyBorder="1" applyAlignment="1">
      <alignment horizontal="left" vertical="center" wrapText="1"/>
    </xf>
    <xf numFmtId="4" fontId="12" fillId="3" borderId="15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horizontal="center" vertical="center"/>
    </xf>
    <xf numFmtId="4" fontId="12" fillId="3" borderId="17" xfId="0" applyNumberFormat="1" applyFont="1" applyFill="1" applyBorder="1" applyAlignment="1">
      <alignment horizontal="center" vertical="center"/>
    </xf>
    <xf numFmtId="2" fontId="15" fillId="3" borderId="43" xfId="0" applyNumberFormat="1" applyFont="1" applyFill="1" applyBorder="1" applyAlignment="1">
      <alignment horizontal="center" vertical="center" wrapText="1"/>
    </xf>
    <xf numFmtId="2" fontId="15" fillId="3" borderId="18" xfId="0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0"/>
  <sheetViews>
    <sheetView tabSelected="1" view="pageBreakPreview" zoomScaleNormal="100" zoomScaleSheetLayoutView="100" workbookViewId="0"/>
  </sheetViews>
  <sheetFormatPr baseColWidth="10" defaultColWidth="10.90625" defaultRowHeight="13" x14ac:dyDescent="0.35"/>
  <cols>
    <col min="1" max="1" width="5.6328125" style="227" customWidth="1"/>
    <col min="2" max="2" width="59.36328125" style="228" customWidth="1"/>
    <col min="3" max="3" width="5.453125" style="28" customWidth="1"/>
    <col min="4" max="4" width="8.26953125" style="28" customWidth="1"/>
    <col min="5" max="5" width="8.90625" style="28" customWidth="1"/>
    <col min="6" max="6" width="15.26953125" style="28" bestFit="1" customWidth="1"/>
    <col min="7" max="7" width="19.36328125" style="229" customWidth="1"/>
    <col min="8" max="8" width="16.81640625" style="28" customWidth="1"/>
    <col min="9" max="9" width="10.90625" style="28"/>
    <col min="10" max="10" width="13.36328125" style="28" bestFit="1" customWidth="1"/>
    <col min="11" max="16384" width="10.90625" style="28"/>
  </cols>
  <sheetData>
    <row r="1" spans="1:8" s="9" customFormat="1" ht="19.5" customHeight="1" x14ac:dyDescent="0.35">
      <c r="A1" s="1" t="s">
        <v>259</v>
      </c>
      <c r="B1" s="2"/>
      <c r="C1" s="3"/>
      <c r="D1" s="4"/>
      <c r="E1" s="5"/>
      <c r="F1" s="6"/>
      <c r="G1" s="7"/>
      <c r="H1" s="8"/>
    </row>
    <row r="2" spans="1:8" s="9" customFormat="1" ht="14.15" customHeight="1" x14ac:dyDescent="0.35">
      <c r="A2" s="10"/>
      <c r="B2" s="11"/>
      <c r="C2" s="12"/>
      <c r="D2" s="13" t="s">
        <v>0</v>
      </c>
      <c r="E2" s="14"/>
      <c r="F2" s="15" t="s">
        <v>247</v>
      </c>
      <c r="G2" s="16" t="s">
        <v>246</v>
      </c>
      <c r="H2" s="8"/>
    </row>
    <row r="3" spans="1:8" s="9" customFormat="1" ht="64.5" customHeight="1" thickBot="1" x14ac:dyDescent="0.4">
      <c r="A3" s="237" t="s">
        <v>1</v>
      </c>
      <c r="B3" s="238"/>
      <c r="C3" s="238"/>
      <c r="D3" s="239" t="s">
        <v>2</v>
      </c>
      <c r="E3" s="240"/>
      <c r="F3" s="240"/>
      <c r="G3" s="241"/>
      <c r="H3" s="8"/>
    </row>
    <row r="4" spans="1:8" s="18" customFormat="1" ht="22.4" customHeight="1" thickBot="1" x14ac:dyDescent="0.4">
      <c r="A4" s="242" t="s">
        <v>263</v>
      </c>
      <c r="B4" s="243"/>
      <c r="C4" s="243"/>
      <c r="D4" s="244" t="s">
        <v>260</v>
      </c>
      <c r="E4" s="245"/>
      <c r="F4" s="245"/>
      <c r="G4" s="246"/>
      <c r="H4" s="17"/>
    </row>
    <row r="5" spans="1:8" s="22" customFormat="1" ht="30.4" customHeight="1" thickBot="1" x14ac:dyDescent="0.4">
      <c r="A5" s="19" t="s">
        <v>3</v>
      </c>
      <c r="B5" s="20" t="s">
        <v>4</v>
      </c>
      <c r="C5" s="20" t="s">
        <v>5</v>
      </c>
      <c r="D5" s="247" t="s">
        <v>261</v>
      </c>
      <c r="E5" s="248" t="s">
        <v>262</v>
      </c>
      <c r="F5" s="20" t="s">
        <v>6</v>
      </c>
      <c r="G5" s="21" t="s">
        <v>7</v>
      </c>
    </row>
    <row r="6" spans="1:8" ht="12.75" customHeight="1" x14ac:dyDescent="0.35">
      <c r="A6" s="23"/>
      <c r="B6" s="24"/>
      <c r="C6" s="25"/>
      <c r="D6" s="25"/>
      <c r="E6" s="25"/>
      <c r="F6" s="26"/>
      <c r="G6" s="27"/>
    </row>
    <row r="7" spans="1:8" x14ac:dyDescent="0.35">
      <c r="A7" s="29"/>
      <c r="B7" s="30" t="s">
        <v>8</v>
      </c>
      <c r="C7" s="31"/>
      <c r="D7" s="31"/>
      <c r="E7" s="31"/>
      <c r="F7" s="32"/>
      <c r="G7" s="33"/>
    </row>
    <row r="8" spans="1:8" x14ac:dyDescent="0.3">
      <c r="A8" s="34"/>
      <c r="B8" s="35"/>
      <c r="C8" s="36"/>
      <c r="D8" s="37"/>
      <c r="E8" s="37"/>
      <c r="F8" s="38"/>
      <c r="G8" s="39"/>
    </row>
    <row r="9" spans="1:8" ht="18.75" customHeight="1" x14ac:dyDescent="0.3">
      <c r="A9" s="40" t="s">
        <v>9</v>
      </c>
      <c r="B9" s="41" t="s">
        <v>10</v>
      </c>
      <c r="C9" s="42"/>
      <c r="D9" s="43"/>
      <c r="E9" s="43"/>
      <c r="F9" s="44"/>
      <c r="G9" s="45"/>
    </row>
    <row r="10" spans="1:8" ht="12.65" customHeight="1" x14ac:dyDescent="0.3">
      <c r="A10" s="34"/>
      <c r="B10" s="35"/>
      <c r="C10" s="36"/>
      <c r="D10" s="37"/>
      <c r="E10" s="37"/>
      <c r="F10" s="38"/>
      <c r="G10" s="39"/>
    </row>
    <row r="11" spans="1:8" ht="12.75" customHeight="1" x14ac:dyDescent="0.35">
      <c r="A11" s="46"/>
      <c r="B11" s="47" t="s">
        <v>11</v>
      </c>
      <c r="C11" s="48"/>
      <c r="D11" s="48"/>
      <c r="E11" s="48"/>
      <c r="F11" s="49"/>
      <c r="G11" s="50"/>
    </row>
    <row r="12" spans="1:8" ht="12.75" customHeight="1" x14ac:dyDescent="0.3">
      <c r="A12" s="51"/>
      <c r="B12" s="52" t="s">
        <v>12</v>
      </c>
      <c r="C12" s="53"/>
      <c r="D12" s="36"/>
      <c r="E12" s="53"/>
      <c r="F12" s="54"/>
      <c r="G12" s="39"/>
    </row>
    <row r="13" spans="1:8" ht="12.75" customHeight="1" x14ac:dyDescent="0.3">
      <c r="A13" s="55"/>
      <c r="B13" s="56" t="s">
        <v>13</v>
      </c>
      <c r="C13" s="36" t="s">
        <v>5</v>
      </c>
      <c r="D13" s="25">
        <v>1</v>
      </c>
      <c r="E13" s="53"/>
      <c r="F13" s="57"/>
      <c r="G13" s="39">
        <f t="shared" ref="G13:G31" si="0">F13*D13</f>
        <v>0</v>
      </c>
    </row>
    <row r="14" spans="1:8" ht="12.75" customHeight="1" x14ac:dyDescent="0.3">
      <c r="A14" s="58"/>
      <c r="B14" s="35" t="s">
        <v>14</v>
      </c>
      <c r="C14" s="36" t="s">
        <v>5</v>
      </c>
      <c r="D14" s="25">
        <v>1</v>
      </c>
      <c r="E14" s="53"/>
      <c r="F14" s="57"/>
      <c r="G14" s="39">
        <f t="shared" si="0"/>
        <v>0</v>
      </c>
    </row>
    <row r="15" spans="1:8" ht="12.75" customHeight="1" x14ac:dyDescent="0.3">
      <c r="A15" s="58"/>
      <c r="B15" s="35" t="s">
        <v>15</v>
      </c>
      <c r="C15" s="36" t="s">
        <v>5</v>
      </c>
      <c r="D15" s="25">
        <v>1</v>
      </c>
      <c r="E15" s="53"/>
      <c r="F15" s="57"/>
      <c r="G15" s="39">
        <f t="shared" si="0"/>
        <v>0</v>
      </c>
    </row>
    <row r="16" spans="1:8" ht="12.75" customHeight="1" x14ac:dyDescent="0.3">
      <c r="A16" s="58"/>
      <c r="B16" s="35" t="s">
        <v>16</v>
      </c>
      <c r="C16" s="36" t="s">
        <v>5</v>
      </c>
      <c r="D16" s="25">
        <v>1</v>
      </c>
      <c r="E16" s="59"/>
      <c r="F16" s="57"/>
      <c r="G16" s="39">
        <f t="shared" si="0"/>
        <v>0</v>
      </c>
    </row>
    <row r="17" spans="1:7" ht="12.75" customHeight="1" x14ac:dyDescent="0.3">
      <c r="A17" s="58"/>
      <c r="B17" s="35" t="s">
        <v>17</v>
      </c>
      <c r="C17" s="36" t="s">
        <v>5</v>
      </c>
      <c r="D17" s="25">
        <v>1</v>
      </c>
      <c r="E17" s="59"/>
      <c r="F17" s="57"/>
      <c r="G17" s="39">
        <f t="shared" si="0"/>
        <v>0</v>
      </c>
    </row>
    <row r="18" spans="1:7" ht="12.75" customHeight="1" x14ac:dyDescent="0.3">
      <c r="A18" s="58"/>
      <c r="B18" s="35" t="s">
        <v>18</v>
      </c>
      <c r="C18" s="36" t="s">
        <v>5</v>
      </c>
      <c r="D18" s="25">
        <v>1</v>
      </c>
      <c r="E18" s="59"/>
      <c r="F18" s="57"/>
      <c r="G18" s="39">
        <f t="shared" si="0"/>
        <v>0</v>
      </c>
    </row>
    <row r="19" spans="1:7" ht="12.75" customHeight="1" x14ac:dyDescent="0.3">
      <c r="A19" s="60"/>
      <c r="B19" s="35" t="s">
        <v>19</v>
      </c>
      <c r="C19" s="36" t="s">
        <v>20</v>
      </c>
      <c r="D19" s="25">
        <v>1</v>
      </c>
      <c r="E19" s="37"/>
      <c r="F19" s="57"/>
      <c r="G19" s="39">
        <f t="shared" si="0"/>
        <v>0</v>
      </c>
    </row>
    <row r="20" spans="1:7" ht="12.75" customHeight="1" x14ac:dyDescent="0.3">
      <c r="A20" s="60"/>
      <c r="B20" s="35" t="s">
        <v>21</v>
      </c>
      <c r="C20" s="36" t="s">
        <v>20</v>
      </c>
      <c r="D20" s="61">
        <v>1</v>
      </c>
      <c r="E20" s="37"/>
      <c r="F20" s="57"/>
      <c r="G20" s="39">
        <f t="shared" si="0"/>
        <v>0</v>
      </c>
    </row>
    <row r="21" spans="1:7" ht="12.75" customHeight="1" x14ac:dyDescent="0.3">
      <c r="A21" s="58"/>
      <c r="B21" s="62" t="s">
        <v>22</v>
      </c>
      <c r="C21" s="53"/>
      <c r="D21" s="36"/>
      <c r="E21" s="37"/>
      <c r="F21" s="57"/>
      <c r="G21" s="39"/>
    </row>
    <row r="22" spans="1:7" ht="12.75" customHeight="1" x14ac:dyDescent="0.3">
      <c r="A22" s="58"/>
      <c r="B22" s="56" t="s">
        <v>23</v>
      </c>
      <c r="C22" s="36" t="s">
        <v>20</v>
      </c>
      <c r="D22" s="36">
        <v>1</v>
      </c>
      <c r="E22" s="37"/>
      <c r="F22" s="57"/>
      <c r="G22" s="39">
        <f t="shared" ref="G22:G23" si="1">F22*D22</f>
        <v>0</v>
      </c>
    </row>
    <row r="23" spans="1:7" ht="12.75" customHeight="1" x14ac:dyDescent="0.3">
      <c r="A23" s="60"/>
      <c r="B23" s="35" t="s">
        <v>24</v>
      </c>
      <c r="C23" s="36" t="s">
        <v>20</v>
      </c>
      <c r="D23" s="37">
        <v>1</v>
      </c>
      <c r="E23" s="37"/>
      <c r="F23" s="57"/>
      <c r="G23" s="39">
        <f t="shared" si="1"/>
        <v>0</v>
      </c>
    </row>
    <row r="24" spans="1:7" ht="12.75" customHeight="1" x14ac:dyDescent="0.3">
      <c r="A24" s="64"/>
      <c r="B24" s="56" t="s">
        <v>25</v>
      </c>
      <c r="C24" s="36" t="s">
        <v>5</v>
      </c>
      <c r="D24" s="36">
        <v>2</v>
      </c>
      <c r="E24" s="37"/>
      <c r="F24" s="57"/>
      <c r="G24" s="39">
        <f>F24*D24</f>
        <v>0</v>
      </c>
    </row>
    <row r="25" spans="1:7" ht="12.75" customHeight="1" x14ac:dyDescent="0.3">
      <c r="A25" s="60"/>
      <c r="B25" s="56" t="s">
        <v>26</v>
      </c>
      <c r="C25" s="36" t="s">
        <v>5</v>
      </c>
      <c r="D25" s="36">
        <v>1</v>
      </c>
      <c r="E25" s="37"/>
      <c r="F25" s="57"/>
      <c r="G25" s="39">
        <f t="shared" ref="G25:G27" si="2">F25*D25</f>
        <v>0</v>
      </c>
    </row>
    <row r="26" spans="1:7" x14ac:dyDescent="0.3">
      <c r="A26" s="64"/>
      <c r="B26" s="62" t="s">
        <v>27</v>
      </c>
      <c r="C26" s="36"/>
      <c r="D26" s="37"/>
      <c r="E26" s="37"/>
      <c r="F26" s="57"/>
      <c r="G26" s="65"/>
    </row>
    <row r="27" spans="1:7" ht="12.75" customHeight="1" x14ac:dyDescent="0.3">
      <c r="A27" s="64"/>
      <c r="B27" s="35" t="s">
        <v>28</v>
      </c>
      <c r="C27" s="36" t="s">
        <v>5</v>
      </c>
      <c r="D27" s="37">
        <v>1</v>
      </c>
      <c r="E27" s="37"/>
      <c r="F27" s="57"/>
      <c r="G27" s="39">
        <f t="shared" si="2"/>
        <v>0</v>
      </c>
    </row>
    <row r="28" spans="1:7" ht="12.75" customHeight="1" x14ac:dyDescent="0.3">
      <c r="A28" s="58"/>
      <c r="B28" s="62" t="s">
        <v>29</v>
      </c>
      <c r="C28" s="53"/>
      <c r="D28" s="36"/>
      <c r="E28" s="37"/>
      <c r="F28" s="57"/>
      <c r="G28" s="66"/>
    </row>
    <row r="29" spans="1:7" s="67" customFormat="1" ht="12.75" customHeight="1" x14ac:dyDescent="0.3">
      <c r="A29" s="58"/>
      <c r="B29" s="35" t="s">
        <v>30</v>
      </c>
      <c r="C29" s="36" t="s">
        <v>20</v>
      </c>
      <c r="D29" s="37">
        <v>1</v>
      </c>
      <c r="E29" s="37"/>
      <c r="F29" s="57"/>
      <c r="G29" s="39">
        <f t="shared" si="0"/>
        <v>0</v>
      </c>
    </row>
    <row r="30" spans="1:7" ht="12.75" customHeight="1" x14ac:dyDescent="0.3">
      <c r="A30" s="58"/>
      <c r="B30" s="35" t="s">
        <v>31</v>
      </c>
      <c r="C30" s="36" t="s">
        <v>20</v>
      </c>
      <c r="D30" s="37">
        <v>1</v>
      </c>
      <c r="E30" s="37"/>
      <c r="F30" s="57"/>
      <c r="G30" s="39">
        <f t="shared" si="0"/>
        <v>0</v>
      </c>
    </row>
    <row r="31" spans="1:7" ht="12.75" customHeight="1" x14ac:dyDescent="0.3">
      <c r="A31" s="60"/>
      <c r="B31" s="35" t="s">
        <v>32</v>
      </c>
      <c r="C31" s="36" t="s">
        <v>20</v>
      </c>
      <c r="D31" s="37">
        <v>1</v>
      </c>
      <c r="E31" s="37"/>
      <c r="F31" s="57"/>
      <c r="G31" s="39">
        <f t="shared" si="0"/>
        <v>0</v>
      </c>
    </row>
    <row r="32" spans="1:7" ht="12.75" customHeight="1" x14ac:dyDescent="0.3">
      <c r="A32" s="64"/>
      <c r="B32" s="35" t="s">
        <v>33</v>
      </c>
      <c r="C32" s="36" t="s">
        <v>20</v>
      </c>
      <c r="D32" s="37">
        <v>1</v>
      </c>
      <c r="E32" s="37"/>
      <c r="F32" s="57"/>
      <c r="G32" s="39">
        <f>F32*D32</f>
        <v>0</v>
      </c>
    </row>
    <row r="33" spans="1:7" ht="12.75" customHeight="1" x14ac:dyDescent="0.3">
      <c r="A33" s="64"/>
      <c r="B33" s="68" t="s">
        <v>34</v>
      </c>
      <c r="C33" s="69"/>
      <c r="D33" s="69"/>
      <c r="E33" s="37"/>
      <c r="F33" s="57"/>
      <c r="G33" s="65"/>
    </row>
    <row r="34" spans="1:7" ht="12.75" customHeight="1" x14ac:dyDescent="0.3">
      <c r="A34" s="58"/>
      <c r="B34" s="56" t="s">
        <v>35</v>
      </c>
      <c r="C34" s="36" t="s">
        <v>20</v>
      </c>
      <c r="D34" s="36">
        <v>1</v>
      </c>
      <c r="E34" s="37"/>
      <c r="F34" s="57"/>
      <c r="G34" s="66">
        <f>F34*D34</f>
        <v>0</v>
      </c>
    </row>
    <row r="35" spans="1:7" ht="12.75" customHeight="1" x14ac:dyDescent="0.3">
      <c r="A35" s="60"/>
      <c r="B35" s="70" t="s">
        <v>36</v>
      </c>
      <c r="C35" s="36" t="s">
        <v>20</v>
      </c>
      <c r="D35" s="36">
        <v>1</v>
      </c>
      <c r="E35" s="71"/>
      <c r="F35" s="72"/>
      <c r="G35" s="39">
        <f>F35*D35</f>
        <v>0</v>
      </c>
    </row>
    <row r="36" spans="1:7" s="63" customFormat="1" ht="12.75" customHeight="1" x14ac:dyDescent="0.35">
      <c r="A36" s="73" t="s">
        <v>9</v>
      </c>
      <c r="B36" s="74" t="str">
        <f>B11</f>
        <v>POSTE DE TRANSFORMATION</v>
      </c>
      <c r="C36" s="75"/>
      <c r="D36" s="76"/>
      <c r="E36" s="76"/>
      <c r="F36" s="77"/>
      <c r="G36" s="78">
        <f>SUM(G11:G35)</f>
        <v>0</v>
      </c>
    </row>
    <row r="37" spans="1:7" s="63" customFormat="1" ht="12.75" customHeight="1" x14ac:dyDescent="0.3">
      <c r="A37" s="34"/>
      <c r="B37" s="79"/>
      <c r="C37" s="36"/>
      <c r="D37" s="36"/>
      <c r="E37" s="37"/>
      <c r="F37" s="38"/>
      <c r="G37" s="39"/>
    </row>
    <row r="38" spans="1:7" ht="12.75" customHeight="1" x14ac:dyDescent="0.35">
      <c r="A38" s="46"/>
      <c r="B38" s="47" t="s">
        <v>37</v>
      </c>
      <c r="C38" s="48"/>
      <c r="D38" s="48"/>
      <c r="E38" s="48"/>
      <c r="F38" s="49"/>
      <c r="G38" s="50"/>
    </row>
    <row r="39" spans="1:7" ht="12.75" customHeight="1" x14ac:dyDescent="0.3">
      <c r="A39" s="51"/>
      <c r="B39" s="52" t="s">
        <v>38</v>
      </c>
      <c r="C39" s="53"/>
      <c r="D39" s="36"/>
      <c r="E39" s="53"/>
      <c r="F39" s="54"/>
      <c r="G39" s="39"/>
    </row>
    <row r="40" spans="1:7" ht="12.75" customHeight="1" x14ac:dyDescent="0.3">
      <c r="A40" s="55"/>
      <c r="B40" s="56" t="s">
        <v>39</v>
      </c>
      <c r="C40" s="36" t="s">
        <v>5</v>
      </c>
      <c r="D40" s="25">
        <v>1</v>
      </c>
      <c r="E40" s="53"/>
      <c r="F40" s="54"/>
      <c r="G40" s="39">
        <f t="shared" ref="G40:G45" si="3">F40*D40</f>
        <v>0</v>
      </c>
    </row>
    <row r="41" spans="1:7" s="67" customFormat="1" ht="12.75" customHeight="1" x14ac:dyDescent="0.3">
      <c r="A41" s="55"/>
      <c r="B41" s="56" t="s">
        <v>40</v>
      </c>
      <c r="C41" s="36" t="s">
        <v>20</v>
      </c>
      <c r="D41" s="25">
        <v>1</v>
      </c>
      <c r="E41" s="36"/>
      <c r="F41" s="54"/>
      <c r="G41" s="66">
        <f t="shared" si="3"/>
        <v>0</v>
      </c>
    </row>
    <row r="42" spans="1:7" ht="12.75" customHeight="1" x14ac:dyDescent="0.3">
      <c r="A42" s="55"/>
      <c r="B42" s="56" t="s">
        <v>41</v>
      </c>
      <c r="C42" s="36" t="s">
        <v>20</v>
      </c>
      <c r="D42" s="25">
        <v>1</v>
      </c>
      <c r="E42" s="53"/>
      <c r="F42" s="54"/>
      <c r="G42" s="39">
        <f t="shared" si="3"/>
        <v>0</v>
      </c>
    </row>
    <row r="43" spans="1:7" ht="12.75" customHeight="1" x14ac:dyDescent="0.3">
      <c r="A43" s="80"/>
      <c r="B43" s="56" t="s">
        <v>42</v>
      </c>
      <c r="C43" s="36" t="s">
        <v>20</v>
      </c>
      <c r="D43" s="25">
        <v>1</v>
      </c>
      <c r="E43" s="59"/>
      <c r="F43" s="54"/>
      <c r="G43" s="39">
        <f t="shared" si="3"/>
        <v>0</v>
      </c>
    </row>
    <row r="44" spans="1:7" ht="12.75" customHeight="1" x14ac:dyDescent="0.3">
      <c r="A44" s="81"/>
      <c r="B44" s="56" t="s">
        <v>43</v>
      </c>
      <c r="C44" s="36" t="s">
        <v>20</v>
      </c>
      <c r="D44" s="25">
        <v>1</v>
      </c>
      <c r="E44" s="82"/>
      <c r="F44" s="54"/>
      <c r="G44" s="39">
        <f>F44*D44</f>
        <v>0</v>
      </c>
    </row>
    <row r="45" spans="1:7" ht="12.75" customHeight="1" x14ac:dyDescent="0.3">
      <c r="A45" s="34"/>
      <c r="B45" s="79" t="s">
        <v>44</v>
      </c>
      <c r="C45" s="36" t="s">
        <v>20</v>
      </c>
      <c r="D45" s="25">
        <v>1</v>
      </c>
      <c r="E45" s="37"/>
      <c r="F45" s="54"/>
      <c r="G45" s="39">
        <f t="shared" si="3"/>
        <v>0</v>
      </c>
    </row>
    <row r="46" spans="1:7" ht="12.75" customHeight="1" x14ac:dyDescent="0.35">
      <c r="A46" s="23"/>
      <c r="B46" s="24"/>
      <c r="C46" s="25"/>
      <c r="D46" s="25"/>
      <c r="E46" s="25"/>
      <c r="F46" s="83"/>
      <c r="G46" s="84"/>
    </row>
    <row r="47" spans="1:7" ht="12.75" customHeight="1" x14ac:dyDescent="0.35">
      <c r="A47" s="73" t="s">
        <v>9</v>
      </c>
      <c r="B47" s="74" t="str">
        <f>B38</f>
        <v>GROUPE ELECTROGENE</v>
      </c>
      <c r="C47" s="75"/>
      <c r="D47" s="76"/>
      <c r="E47" s="76"/>
      <c r="F47" s="77"/>
      <c r="G47" s="78">
        <f>SUM(G38:G46)</f>
        <v>0</v>
      </c>
    </row>
    <row r="48" spans="1:7" s="67" customFormat="1" ht="12.75" customHeight="1" x14ac:dyDescent="0.35">
      <c r="A48" s="23"/>
      <c r="B48" s="24"/>
      <c r="C48" s="25"/>
      <c r="D48" s="25"/>
      <c r="E48" s="25"/>
      <c r="F48" s="83"/>
      <c r="G48" s="84"/>
    </row>
    <row r="49" spans="1:7" s="67" customFormat="1" ht="12.75" customHeight="1" x14ac:dyDescent="0.35">
      <c r="A49" s="46"/>
      <c r="B49" s="47" t="s">
        <v>45</v>
      </c>
      <c r="C49" s="48"/>
      <c r="D49" s="48"/>
      <c r="E49" s="48"/>
      <c r="F49" s="49"/>
      <c r="G49" s="50"/>
    </row>
    <row r="50" spans="1:7" ht="12.75" customHeight="1" x14ac:dyDescent="0.3">
      <c r="A50" s="51"/>
      <c r="B50" s="62"/>
      <c r="C50" s="53"/>
      <c r="D50" s="36"/>
      <c r="E50" s="53"/>
      <c r="F50" s="54"/>
      <c r="G50" s="39"/>
    </row>
    <row r="51" spans="1:7" ht="12.75" customHeight="1" x14ac:dyDescent="0.3">
      <c r="A51" s="55"/>
      <c r="B51" s="56" t="s">
        <v>46</v>
      </c>
      <c r="C51" s="36" t="s">
        <v>5</v>
      </c>
      <c r="D51" s="25">
        <v>1</v>
      </c>
      <c r="E51" s="53"/>
      <c r="F51" s="57"/>
      <c r="G51" s="39">
        <f>F51*D51</f>
        <v>0</v>
      </c>
    </row>
    <row r="52" spans="1:7" ht="12.75" customHeight="1" x14ac:dyDescent="0.3">
      <c r="A52" s="55"/>
      <c r="B52" s="56" t="s">
        <v>47</v>
      </c>
      <c r="C52" s="36" t="s">
        <v>5</v>
      </c>
      <c r="D52" s="25">
        <v>1</v>
      </c>
      <c r="E52" s="53"/>
      <c r="F52" s="57"/>
      <c r="G52" s="39">
        <f>F52*D52</f>
        <v>0</v>
      </c>
    </row>
    <row r="53" spans="1:7" ht="12.75" customHeight="1" x14ac:dyDescent="0.3">
      <c r="A53" s="34"/>
      <c r="B53" s="35" t="s">
        <v>48</v>
      </c>
      <c r="C53" s="36" t="s">
        <v>20</v>
      </c>
      <c r="D53" s="25">
        <v>1</v>
      </c>
      <c r="E53" s="37"/>
      <c r="F53" s="57"/>
      <c r="G53" s="39">
        <f>F53*D53</f>
        <v>0</v>
      </c>
    </row>
    <row r="54" spans="1:7" ht="12.75" customHeight="1" x14ac:dyDescent="0.35">
      <c r="A54" s="29"/>
      <c r="B54" s="30"/>
      <c r="C54" s="25"/>
      <c r="D54" s="25"/>
      <c r="E54" s="25"/>
      <c r="F54" s="85"/>
      <c r="G54" s="84"/>
    </row>
    <row r="55" spans="1:7" s="67" customFormat="1" ht="12.75" customHeight="1" x14ac:dyDescent="0.35">
      <c r="A55" s="73" t="s">
        <v>9</v>
      </c>
      <c r="B55" s="74" t="str">
        <f>B49</f>
        <v>ONDULEUR</v>
      </c>
      <c r="C55" s="75"/>
      <c r="D55" s="76"/>
      <c r="E55" s="76"/>
      <c r="F55" s="77"/>
      <c r="G55" s="78">
        <f>SUM(G49:G54)</f>
        <v>0</v>
      </c>
    </row>
    <row r="56" spans="1:7" ht="12.75" customHeight="1" x14ac:dyDescent="0.35">
      <c r="A56" s="23"/>
      <c r="B56" s="24"/>
      <c r="C56" s="25"/>
      <c r="D56" s="25"/>
      <c r="E56" s="25"/>
      <c r="F56" s="85"/>
      <c r="G56" s="86"/>
    </row>
    <row r="57" spans="1:7" ht="12.75" customHeight="1" x14ac:dyDescent="0.35">
      <c r="A57" s="46"/>
      <c r="B57" s="87" t="s">
        <v>49</v>
      </c>
      <c r="C57" s="46"/>
      <c r="D57" s="46"/>
      <c r="E57" s="46"/>
      <c r="F57" s="46"/>
      <c r="G57" s="88"/>
    </row>
    <row r="58" spans="1:7" ht="12.75" customHeight="1" x14ac:dyDescent="0.3">
      <c r="A58" s="51"/>
      <c r="B58" s="56"/>
      <c r="C58" s="36"/>
      <c r="D58" s="25"/>
      <c r="E58" s="53"/>
      <c r="F58" s="57"/>
      <c r="G58" s="39"/>
    </row>
    <row r="59" spans="1:7" s="63" customFormat="1" ht="12.75" customHeight="1" x14ac:dyDescent="0.3">
      <c r="A59" s="55"/>
      <c r="B59" s="56" t="s">
        <v>50</v>
      </c>
      <c r="C59" s="36" t="s">
        <v>51</v>
      </c>
      <c r="D59" s="25">
        <v>1</v>
      </c>
      <c r="E59" s="53"/>
      <c r="F59" s="57"/>
      <c r="G59" s="39">
        <f>D59*F59</f>
        <v>0</v>
      </c>
    </row>
    <row r="60" spans="1:7" ht="12.75" customHeight="1" x14ac:dyDescent="0.3">
      <c r="A60" s="89"/>
      <c r="B60" s="90"/>
      <c r="C60" s="91"/>
      <c r="D60" s="91"/>
      <c r="E60" s="92"/>
      <c r="F60" s="93"/>
      <c r="G60" s="39"/>
    </row>
    <row r="61" spans="1:7" ht="12.75" customHeight="1" thickBot="1" x14ac:dyDescent="0.4">
      <c r="A61" s="94" t="s">
        <v>9</v>
      </c>
      <c r="B61" s="95" t="str">
        <f>B57</f>
        <v>COMPENSATION ENERGIE REACTIVE</v>
      </c>
      <c r="C61" s="96"/>
      <c r="D61" s="97"/>
      <c r="E61" s="97"/>
      <c r="F61" s="98"/>
      <c r="G61" s="99">
        <f>SUM(G57:G60)</f>
        <v>0</v>
      </c>
    </row>
    <row r="62" spans="1:7" ht="12.75" customHeight="1" x14ac:dyDescent="0.35">
      <c r="A62" s="100"/>
      <c r="B62" s="101"/>
      <c r="C62" s="102"/>
      <c r="D62" s="102"/>
      <c r="E62" s="102"/>
      <c r="F62" s="103"/>
      <c r="G62" s="104"/>
    </row>
    <row r="63" spans="1:7" s="67" customFormat="1" ht="12.75" customHeight="1" x14ac:dyDescent="0.35">
      <c r="A63" s="46"/>
      <c r="B63" s="47" t="s">
        <v>52</v>
      </c>
      <c r="C63" s="48"/>
      <c r="D63" s="48"/>
      <c r="E63" s="48"/>
      <c r="F63" s="49"/>
      <c r="G63" s="50"/>
    </row>
    <row r="64" spans="1:7" ht="12.75" customHeight="1" x14ac:dyDescent="0.3">
      <c r="A64" s="51"/>
      <c r="B64" s="62"/>
      <c r="C64" s="53"/>
      <c r="D64" s="36"/>
      <c r="E64" s="53"/>
      <c r="F64" s="54"/>
      <c r="G64" s="39"/>
    </row>
    <row r="65" spans="1:7" ht="12.75" customHeight="1" x14ac:dyDescent="0.3">
      <c r="A65" s="80"/>
      <c r="B65" s="56" t="s">
        <v>53</v>
      </c>
      <c r="C65" s="36" t="s">
        <v>20</v>
      </c>
      <c r="D65" s="25">
        <v>1</v>
      </c>
      <c r="E65" s="53"/>
      <c r="F65" s="57"/>
      <c r="G65" s="39">
        <f>F65*D65</f>
        <v>0</v>
      </c>
    </row>
    <row r="66" spans="1:7" ht="12.75" customHeight="1" x14ac:dyDescent="0.3">
      <c r="A66" s="55"/>
      <c r="B66" s="56" t="s">
        <v>54</v>
      </c>
      <c r="C66" s="36" t="s">
        <v>20</v>
      </c>
      <c r="D66" s="25">
        <v>1</v>
      </c>
      <c r="E66" s="53"/>
      <c r="F66" s="57"/>
      <c r="G66" s="39">
        <f t="shared" ref="G66:G69" si="4">F66*D66</f>
        <v>0</v>
      </c>
    </row>
    <row r="67" spans="1:7" s="63" customFormat="1" ht="12.75" customHeight="1" x14ac:dyDescent="0.3">
      <c r="A67" s="55"/>
      <c r="B67" s="56" t="s">
        <v>55</v>
      </c>
      <c r="C67" s="36" t="s">
        <v>20</v>
      </c>
      <c r="D67" s="25">
        <v>1</v>
      </c>
      <c r="E67" s="53"/>
      <c r="F67" s="57"/>
      <c r="G67" s="39">
        <f t="shared" si="4"/>
        <v>0</v>
      </c>
    </row>
    <row r="68" spans="1:7" ht="12.75" customHeight="1" x14ac:dyDescent="0.3">
      <c r="A68" s="55"/>
      <c r="B68" s="56" t="s">
        <v>56</v>
      </c>
      <c r="C68" s="36" t="s">
        <v>20</v>
      </c>
      <c r="D68" s="25">
        <v>1</v>
      </c>
      <c r="E68" s="53"/>
      <c r="F68" s="57"/>
      <c r="G68" s="39">
        <f t="shared" si="4"/>
        <v>0</v>
      </c>
    </row>
    <row r="69" spans="1:7" ht="12.75" customHeight="1" x14ac:dyDescent="0.3">
      <c r="A69" s="55"/>
      <c r="B69" s="56" t="s">
        <v>57</v>
      </c>
      <c r="C69" s="36" t="s">
        <v>20</v>
      </c>
      <c r="D69" s="25">
        <v>1</v>
      </c>
      <c r="E69" s="53"/>
      <c r="F69" s="57"/>
      <c r="G69" s="39">
        <f t="shared" si="4"/>
        <v>0</v>
      </c>
    </row>
    <row r="70" spans="1:7" ht="12.75" customHeight="1" x14ac:dyDescent="0.35">
      <c r="A70" s="105"/>
      <c r="B70" s="31"/>
      <c r="C70" s="31"/>
      <c r="D70" s="31"/>
      <c r="E70" s="31"/>
      <c r="F70" s="106"/>
      <c r="G70" s="107"/>
    </row>
    <row r="71" spans="1:7" ht="12.75" customHeight="1" thickBot="1" x14ac:dyDescent="0.4">
      <c r="A71" s="94" t="s">
        <v>9</v>
      </c>
      <c r="B71" s="95" t="str">
        <f>B63</f>
        <v>TABLEAUX ELECTRIQUES</v>
      </c>
      <c r="C71" s="96"/>
      <c r="D71" s="97"/>
      <c r="E71" s="97"/>
      <c r="F71" s="98"/>
      <c r="G71" s="99">
        <f>SUM(G63:G70)</f>
        <v>0</v>
      </c>
    </row>
    <row r="72" spans="1:7" ht="12.75" customHeight="1" x14ac:dyDescent="0.35">
      <c r="A72" s="100"/>
      <c r="B72" s="102"/>
      <c r="C72" s="102"/>
      <c r="D72" s="102"/>
      <c r="E72" s="102"/>
      <c r="F72" s="103"/>
      <c r="G72" s="104"/>
    </row>
    <row r="73" spans="1:7" s="67" customFormat="1" ht="12.75" customHeight="1" x14ac:dyDescent="0.35">
      <c r="A73" s="46"/>
      <c r="B73" s="47" t="s">
        <v>58</v>
      </c>
      <c r="C73" s="48"/>
      <c r="D73" s="48"/>
      <c r="E73" s="48"/>
      <c r="F73" s="49"/>
      <c r="G73" s="50"/>
    </row>
    <row r="74" spans="1:7" s="67" customFormat="1" ht="12.75" customHeight="1" x14ac:dyDescent="0.3">
      <c r="A74" s="108"/>
      <c r="B74" s="109"/>
      <c r="C74" s="53"/>
      <c r="D74" s="53"/>
      <c r="E74" s="53"/>
      <c r="F74" s="110"/>
      <c r="G74" s="111"/>
    </row>
    <row r="75" spans="1:7" ht="12.75" customHeight="1" x14ac:dyDescent="0.3">
      <c r="A75" s="55"/>
      <c r="B75" s="56" t="s">
        <v>59</v>
      </c>
      <c r="C75" s="36" t="s">
        <v>60</v>
      </c>
      <c r="D75" s="25">
        <v>60</v>
      </c>
      <c r="E75" s="53"/>
      <c r="F75" s="57"/>
      <c r="G75" s="39">
        <f t="shared" ref="G75:G78" si="5">F75*D75</f>
        <v>0</v>
      </c>
    </row>
    <row r="76" spans="1:7" ht="12.75" customHeight="1" x14ac:dyDescent="0.3">
      <c r="A76" s="55"/>
      <c r="B76" s="56" t="s">
        <v>61</v>
      </c>
      <c r="C76" s="36" t="s">
        <v>60</v>
      </c>
      <c r="D76" s="25">
        <v>215</v>
      </c>
      <c r="E76" s="53"/>
      <c r="F76" s="57"/>
      <c r="G76" s="39">
        <f t="shared" si="5"/>
        <v>0</v>
      </c>
    </row>
    <row r="77" spans="1:7" s="67" customFormat="1" ht="12.75" customHeight="1" x14ac:dyDescent="0.3">
      <c r="A77" s="55"/>
      <c r="B77" s="56" t="s">
        <v>256</v>
      </c>
      <c r="C77" s="36" t="s">
        <v>60</v>
      </c>
      <c r="D77" s="25">
        <v>150</v>
      </c>
      <c r="E77" s="53"/>
      <c r="F77" s="57"/>
      <c r="G77" s="39">
        <f t="shared" si="5"/>
        <v>0</v>
      </c>
    </row>
    <row r="78" spans="1:7" s="67" customFormat="1" ht="12.75" customHeight="1" x14ac:dyDescent="0.3">
      <c r="A78" s="55"/>
      <c r="B78" s="56" t="s">
        <v>257</v>
      </c>
      <c r="C78" s="36" t="s">
        <v>60</v>
      </c>
      <c r="D78" s="25">
        <v>215</v>
      </c>
      <c r="E78" s="53"/>
      <c r="F78" s="57"/>
      <c r="G78" s="39">
        <f t="shared" si="5"/>
        <v>0</v>
      </c>
    </row>
    <row r="79" spans="1:7" s="67" customFormat="1" ht="12.75" customHeight="1" x14ac:dyDescent="0.3">
      <c r="A79" s="55"/>
      <c r="B79" s="56" t="s">
        <v>258</v>
      </c>
      <c r="C79" s="36" t="s">
        <v>60</v>
      </c>
      <c r="D79" s="25">
        <v>150</v>
      </c>
      <c r="E79" s="53"/>
      <c r="F79" s="57"/>
      <c r="G79" s="39">
        <f t="shared" ref="G79" si="6">F79*D79</f>
        <v>0</v>
      </c>
    </row>
    <row r="80" spans="1:7" ht="12.75" customHeight="1" x14ac:dyDescent="0.35">
      <c r="A80" s="23"/>
      <c r="B80" s="24"/>
      <c r="C80" s="25"/>
      <c r="D80" s="25"/>
      <c r="E80" s="25"/>
      <c r="F80" s="83"/>
      <c r="G80" s="84"/>
    </row>
    <row r="81" spans="1:7" ht="12.75" customHeight="1" x14ac:dyDescent="0.35">
      <c r="A81" s="73" t="s">
        <v>9</v>
      </c>
      <c r="B81" s="74" t="str">
        <f>B73</f>
        <v>LIAISONS PRINCIPALES BT</v>
      </c>
      <c r="C81" s="75"/>
      <c r="D81" s="76"/>
      <c r="E81" s="76"/>
      <c r="F81" s="77"/>
      <c r="G81" s="78">
        <f>SUM(G73:G80)</f>
        <v>0</v>
      </c>
    </row>
    <row r="82" spans="1:7" ht="12.75" customHeight="1" x14ac:dyDescent="0.35">
      <c r="A82" s="105"/>
      <c r="B82" s="31"/>
      <c r="C82" s="31"/>
      <c r="D82" s="31"/>
      <c r="E82" s="31"/>
      <c r="F82" s="106"/>
      <c r="G82" s="107"/>
    </row>
    <row r="83" spans="1:7" s="67" customFormat="1" ht="12.75" customHeight="1" x14ac:dyDescent="0.35">
      <c r="A83" s="46"/>
      <c r="B83" s="47" t="s">
        <v>62</v>
      </c>
      <c r="C83" s="48"/>
      <c r="D83" s="48"/>
      <c r="E83" s="48"/>
      <c r="F83" s="49"/>
      <c r="G83" s="50"/>
    </row>
    <row r="84" spans="1:7" s="67" customFormat="1" ht="7" customHeight="1" x14ac:dyDescent="0.3">
      <c r="A84" s="55"/>
      <c r="B84" s="56"/>
      <c r="C84" s="36"/>
      <c r="D84" s="25"/>
      <c r="E84" s="53"/>
      <c r="F84" s="54"/>
      <c r="G84" s="39"/>
    </row>
    <row r="85" spans="1:7" ht="12.75" customHeight="1" x14ac:dyDescent="0.3">
      <c r="A85" s="34"/>
      <c r="B85" s="35" t="s">
        <v>63</v>
      </c>
      <c r="C85" s="36" t="s">
        <v>60</v>
      </c>
      <c r="D85" s="25">
        <v>300</v>
      </c>
      <c r="E85" s="53"/>
      <c r="F85" s="54"/>
      <c r="G85" s="39">
        <f t="shared" ref="G85:G88" si="7">F85*D85</f>
        <v>0</v>
      </c>
    </row>
    <row r="86" spans="1:7" ht="12.75" customHeight="1" x14ac:dyDescent="0.3">
      <c r="A86" s="34"/>
      <c r="B86" s="35" t="s">
        <v>64</v>
      </c>
      <c r="C86" s="36" t="s">
        <v>60</v>
      </c>
      <c r="D86" s="25">
        <v>250</v>
      </c>
      <c r="E86" s="53"/>
      <c r="F86" s="54"/>
      <c r="G86" s="39">
        <f t="shared" si="7"/>
        <v>0</v>
      </c>
    </row>
    <row r="87" spans="1:7" ht="12.75" customHeight="1" x14ac:dyDescent="0.3">
      <c r="A87" s="34"/>
      <c r="B87" s="35" t="s">
        <v>65</v>
      </c>
      <c r="C87" s="36" t="s">
        <v>60</v>
      </c>
      <c r="D87" s="25">
        <v>80</v>
      </c>
      <c r="E87" s="53"/>
      <c r="F87" s="54"/>
      <c r="G87" s="39">
        <f t="shared" si="7"/>
        <v>0</v>
      </c>
    </row>
    <row r="88" spans="1:7" ht="12.75" customHeight="1" x14ac:dyDescent="0.3">
      <c r="A88" s="34"/>
      <c r="B88" s="35" t="s">
        <v>66</v>
      </c>
      <c r="C88" s="36" t="s">
        <v>20</v>
      </c>
      <c r="D88" s="25">
        <v>1</v>
      </c>
      <c r="E88" s="53"/>
      <c r="F88" s="54"/>
      <c r="G88" s="39">
        <f t="shared" si="7"/>
        <v>0</v>
      </c>
    </row>
    <row r="89" spans="1:7" ht="8" customHeight="1" x14ac:dyDescent="0.35">
      <c r="A89" s="23"/>
      <c r="B89" s="24"/>
      <c r="C89" s="25"/>
      <c r="D89" s="25"/>
      <c r="E89" s="25"/>
      <c r="F89" s="83"/>
      <c r="G89" s="84"/>
    </row>
    <row r="90" spans="1:7" ht="12.75" customHeight="1" x14ac:dyDescent="0.35">
      <c r="A90" s="73" t="s">
        <v>9</v>
      </c>
      <c r="B90" s="74" t="str">
        <f>B83</f>
        <v>INFRASTRUCTURE DE CHEMINEMENT</v>
      </c>
      <c r="C90" s="75"/>
      <c r="D90" s="76"/>
      <c r="E90" s="76"/>
      <c r="F90" s="77"/>
      <c r="G90" s="78">
        <f>SUM(G83:G89)</f>
        <v>0</v>
      </c>
    </row>
    <row r="91" spans="1:7" ht="7" customHeight="1" x14ac:dyDescent="0.35">
      <c r="A91" s="105"/>
      <c r="B91" s="31"/>
      <c r="C91" s="31"/>
      <c r="D91" s="31"/>
      <c r="E91" s="31"/>
      <c r="F91" s="106"/>
      <c r="G91" s="107"/>
    </row>
    <row r="92" spans="1:7" ht="12.75" customHeight="1" x14ac:dyDescent="0.35">
      <c r="A92" s="46"/>
      <c r="B92" s="47" t="s">
        <v>67</v>
      </c>
      <c r="C92" s="48"/>
      <c r="D92" s="48"/>
      <c r="E92" s="48"/>
      <c r="F92" s="49"/>
      <c r="G92" s="50"/>
    </row>
    <row r="93" spans="1:7" ht="7" customHeight="1" x14ac:dyDescent="0.3">
      <c r="A93" s="112"/>
      <c r="B93" s="113"/>
      <c r="C93" s="36"/>
      <c r="D93" s="36"/>
      <c r="E93" s="36"/>
      <c r="F93" s="114"/>
      <c r="G93" s="115"/>
    </row>
    <row r="94" spans="1:7" ht="12.75" customHeight="1" x14ac:dyDescent="0.3">
      <c r="A94" s="116"/>
      <c r="B94" s="117" t="s">
        <v>68</v>
      </c>
      <c r="C94" s="36"/>
      <c r="D94" s="25"/>
      <c r="E94" s="53"/>
      <c r="F94" s="54"/>
      <c r="G94" s="39"/>
    </row>
    <row r="95" spans="1:7" ht="12.75" customHeight="1" x14ac:dyDescent="0.3">
      <c r="A95" s="112"/>
      <c r="B95" s="118" t="s">
        <v>69</v>
      </c>
      <c r="C95" s="36" t="s">
        <v>20</v>
      </c>
      <c r="D95" s="25">
        <v>1</v>
      </c>
      <c r="E95" s="53"/>
      <c r="F95" s="54"/>
      <c r="G95" s="39">
        <f t="shared" ref="G95" si="8">F95*D95</f>
        <v>0</v>
      </c>
    </row>
    <row r="96" spans="1:7" ht="12.75" customHeight="1" x14ac:dyDescent="0.3">
      <c r="A96" s="116"/>
      <c r="B96" s="117" t="s">
        <v>70</v>
      </c>
      <c r="C96" s="36"/>
      <c r="D96" s="25"/>
      <c r="E96" s="53"/>
      <c r="F96" s="54"/>
      <c r="G96" s="39"/>
    </row>
    <row r="97" spans="1:7" ht="12.75" customHeight="1" x14ac:dyDescent="0.3">
      <c r="A97" s="112"/>
      <c r="B97" s="118" t="s">
        <v>250</v>
      </c>
      <c r="C97" s="36" t="s">
        <v>20</v>
      </c>
      <c r="D97" s="25">
        <v>2</v>
      </c>
      <c r="E97" s="53"/>
      <c r="F97" s="54"/>
      <c r="G97" s="39">
        <f t="shared" ref="G97:G109" si="9">F97*D97</f>
        <v>0</v>
      </c>
    </row>
    <row r="98" spans="1:7" ht="12.75" customHeight="1" x14ac:dyDescent="0.3">
      <c r="A98" s="112"/>
      <c r="B98" s="118" t="s">
        <v>251</v>
      </c>
      <c r="C98" s="36" t="s">
        <v>20</v>
      </c>
      <c r="D98" s="25">
        <v>1</v>
      </c>
      <c r="E98" s="53"/>
      <c r="F98" s="54"/>
      <c r="G98" s="39">
        <f t="shared" ref="G98" si="10">F98*D98</f>
        <v>0</v>
      </c>
    </row>
    <row r="99" spans="1:7" ht="12.75" customHeight="1" x14ac:dyDescent="0.3">
      <c r="A99" s="112"/>
      <c r="B99" s="118" t="s">
        <v>71</v>
      </c>
      <c r="C99" s="36"/>
      <c r="D99" s="25"/>
      <c r="E99" s="53"/>
      <c r="F99" s="54"/>
      <c r="G99" s="39">
        <f t="shared" si="9"/>
        <v>0</v>
      </c>
    </row>
    <row r="100" spans="1:7" ht="12.75" customHeight="1" x14ac:dyDescent="0.3">
      <c r="A100" s="112"/>
      <c r="B100" s="118" t="s">
        <v>248</v>
      </c>
      <c r="C100" s="36" t="s">
        <v>20</v>
      </c>
      <c r="D100" s="25">
        <v>1</v>
      </c>
      <c r="E100" s="53"/>
      <c r="F100" s="54"/>
      <c r="G100" s="39">
        <f t="shared" ref="G100" si="11">F100*D100</f>
        <v>0</v>
      </c>
    </row>
    <row r="101" spans="1:7" ht="12.75" customHeight="1" x14ac:dyDescent="0.3">
      <c r="A101" s="112"/>
      <c r="B101" s="118" t="s">
        <v>72</v>
      </c>
      <c r="C101" s="36" t="s">
        <v>20</v>
      </c>
      <c r="D101" s="25">
        <v>1</v>
      </c>
      <c r="E101" s="53"/>
      <c r="F101" s="54"/>
      <c r="G101" s="39">
        <f t="shared" si="9"/>
        <v>0</v>
      </c>
    </row>
    <row r="102" spans="1:7" ht="12.75" customHeight="1" x14ac:dyDescent="0.3">
      <c r="A102" s="112"/>
      <c r="B102" s="118" t="s">
        <v>73</v>
      </c>
      <c r="C102" s="36" t="s">
        <v>20</v>
      </c>
      <c r="D102" s="25">
        <v>1</v>
      </c>
      <c r="E102" s="53"/>
      <c r="F102" s="54"/>
      <c r="G102" s="39">
        <f t="shared" si="9"/>
        <v>0</v>
      </c>
    </row>
    <row r="103" spans="1:7" ht="12.75" customHeight="1" x14ac:dyDescent="0.3">
      <c r="A103" s="112"/>
      <c r="B103" s="118" t="s">
        <v>74</v>
      </c>
      <c r="C103" s="36" t="s">
        <v>20</v>
      </c>
      <c r="D103" s="25">
        <v>1</v>
      </c>
      <c r="E103" s="53"/>
      <c r="F103" s="54"/>
      <c r="G103" s="39">
        <f t="shared" si="9"/>
        <v>0</v>
      </c>
    </row>
    <row r="104" spans="1:7" ht="12.75" customHeight="1" x14ac:dyDescent="0.3">
      <c r="A104" s="112"/>
      <c r="B104" s="118" t="s">
        <v>75</v>
      </c>
      <c r="C104" s="36" t="s">
        <v>20</v>
      </c>
      <c r="D104" s="25">
        <v>1</v>
      </c>
      <c r="E104" s="53"/>
      <c r="F104" s="54"/>
      <c r="G104" s="39">
        <f t="shared" si="9"/>
        <v>0</v>
      </c>
    </row>
    <row r="105" spans="1:7" ht="12.75" customHeight="1" x14ac:dyDescent="0.3">
      <c r="A105" s="112"/>
      <c r="B105" s="118" t="s">
        <v>76</v>
      </c>
      <c r="C105" s="36" t="s">
        <v>20</v>
      </c>
      <c r="D105" s="25">
        <v>1</v>
      </c>
      <c r="E105" s="53"/>
      <c r="F105" s="54"/>
      <c r="G105" s="39">
        <f t="shared" si="9"/>
        <v>0</v>
      </c>
    </row>
    <row r="106" spans="1:7" ht="12.75" customHeight="1" x14ac:dyDescent="0.3">
      <c r="A106" s="112"/>
      <c r="B106" s="118" t="s">
        <v>77</v>
      </c>
      <c r="C106" s="36" t="s">
        <v>20</v>
      </c>
      <c r="D106" s="25">
        <v>1</v>
      </c>
      <c r="E106" s="53"/>
      <c r="F106" s="54"/>
      <c r="G106" s="39">
        <f t="shared" si="9"/>
        <v>0</v>
      </c>
    </row>
    <row r="107" spans="1:7" ht="12.75" customHeight="1" x14ac:dyDescent="0.3">
      <c r="A107" s="112"/>
      <c r="B107" s="118" t="s">
        <v>78</v>
      </c>
      <c r="C107" s="36" t="s">
        <v>20</v>
      </c>
      <c r="D107" s="25">
        <v>5</v>
      </c>
      <c r="E107" s="53"/>
      <c r="F107" s="54"/>
      <c r="G107" s="39">
        <f t="shared" si="9"/>
        <v>0</v>
      </c>
    </row>
    <row r="108" spans="1:7" ht="12.75" customHeight="1" x14ac:dyDescent="0.3">
      <c r="A108" s="112"/>
      <c r="B108" s="118" t="s">
        <v>79</v>
      </c>
      <c r="C108" s="36" t="s">
        <v>20</v>
      </c>
      <c r="D108" s="25">
        <v>1</v>
      </c>
      <c r="E108" s="53"/>
      <c r="F108" s="54"/>
      <c r="G108" s="39">
        <f t="shared" si="9"/>
        <v>0</v>
      </c>
    </row>
    <row r="109" spans="1:7" ht="12.75" customHeight="1" x14ac:dyDescent="0.3">
      <c r="A109" s="112"/>
      <c r="B109" s="118" t="s">
        <v>80</v>
      </c>
      <c r="C109" s="36" t="s">
        <v>20</v>
      </c>
      <c r="D109" s="25">
        <v>1</v>
      </c>
      <c r="E109" s="53"/>
      <c r="F109" s="54"/>
      <c r="G109" s="39">
        <f t="shared" si="9"/>
        <v>0</v>
      </c>
    </row>
    <row r="110" spans="1:7" ht="12.75" customHeight="1" x14ac:dyDescent="0.3">
      <c r="A110" s="116"/>
      <c r="B110" s="117" t="s">
        <v>81</v>
      </c>
      <c r="C110" s="36"/>
      <c r="D110" s="25"/>
      <c r="E110" s="53"/>
      <c r="F110" s="54"/>
      <c r="G110" s="39"/>
    </row>
    <row r="111" spans="1:7" ht="12.75" customHeight="1" x14ac:dyDescent="0.3">
      <c r="A111" s="112"/>
      <c r="B111" s="118" t="s">
        <v>82</v>
      </c>
      <c r="C111" s="36" t="s">
        <v>20</v>
      </c>
      <c r="D111" s="25">
        <v>1</v>
      </c>
      <c r="E111" s="53"/>
      <c r="F111" s="54"/>
      <c r="G111" s="39">
        <f t="shared" ref="G111:G123" si="12">F111*D111</f>
        <v>0</v>
      </c>
    </row>
    <row r="112" spans="1:7" ht="12.75" customHeight="1" x14ac:dyDescent="0.3">
      <c r="A112" s="119"/>
      <c r="B112" s="118" t="s">
        <v>83</v>
      </c>
      <c r="C112" s="36" t="s">
        <v>20</v>
      </c>
      <c r="D112" s="25">
        <v>1</v>
      </c>
      <c r="E112" s="53"/>
      <c r="F112" s="54"/>
      <c r="G112" s="39">
        <f t="shared" si="12"/>
        <v>0</v>
      </c>
    </row>
    <row r="113" spans="1:7" ht="12.75" customHeight="1" x14ac:dyDescent="0.3">
      <c r="A113" s="119"/>
      <c r="B113" s="118" t="s">
        <v>84</v>
      </c>
      <c r="C113" s="36" t="s">
        <v>20</v>
      </c>
      <c r="D113" s="25">
        <v>1</v>
      </c>
      <c r="E113" s="53"/>
      <c r="F113" s="54"/>
      <c r="G113" s="39">
        <f t="shared" si="12"/>
        <v>0</v>
      </c>
    </row>
    <row r="114" spans="1:7" ht="12.75" customHeight="1" x14ac:dyDescent="0.3">
      <c r="A114" s="119"/>
      <c r="B114" s="118" t="s">
        <v>85</v>
      </c>
      <c r="C114" s="36" t="s">
        <v>20</v>
      </c>
      <c r="D114" s="25">
        <v>1</v>
      </c>
      <c r="E114" s="53"/>
      <c r="F114" s="54"/>
      <c r="G114" s="39">
        <f t="shared" si="12"/>
        <v>0</v>
      </c>
    </row>
    <row r="115" spans="1:7" ht="12.75" customHeight="1" x14ac:dyDescent="0.3">
      <c r="A115" s="112"/>
      <c r="B115" s="117" t="s">
        <v>29</v>
      </c>
      <c r="C115" s="36"/>
      <c r="D115" s="25"/>
      <c r="E115" s="53"/>
      <c r="F115" s="120"/>
      <c r="G115" s="39"/>
    </row>
    <row r="116" spans="1:7" ht="12.75" customHeight="1" x14ac:dyDescent="0.3">
      <c r="A116" s="112"/>
      <c r="B116" s="118" t="s">
        <v>86</v>
      </c>
      <c r="C116" s="36" t="s">
        <v>20</v>
      </c>
      <c r="D116" s="25">
        <v>1</v>
      </c>
      <c r="E116" s="53"/>
      <c r="F116" s="54"/>
      <c r="G116" s="39">
        <f t="shared" ref="G116" si="13">F116*D116</f>
        <v>0</v>
      </c>
    </row>
    <row r="117" spans="1:7" ht="12.75" customHeight="1" x14ac:dyDescent="0.3">
      <c r="A117" s="119"/>
      <c r="B117" s="118" t="s">
        <v>87</v>
      </c>
      <c r="C117" s="36" t="s">
        <v>20</v>
      </c>
      <c r="D117" s="25">
        <v>1</v>
      </c>
      <c r="E117" s="53"/>
      <c r="F117" s="54"/>
      <c r="G117" s="39">
        <f t="shared" si="12"/>
        <v>0</v>
      </c>
    </row>
    <row r="118" spans="1:7" ht="12.75" customHeight="1" x14ac:dyDescent="0.3">
      <c r="A118" s="119"/>
      <c r="B118" s="118" t="s">
        <v>88</v>
      </c>
      <c r="C118" s="36" t="s">
        <v>20</v>
      </c>
      <c r="D118" s="25">
        <v>2</v>
      </c>
      <c r="E118" s="53"/>
      <c r="F118" s="54"/>
      <c r="G118" s="39">
        <f t="shared" si="12"/>
        <v>0</v>
      </c>
    </row>
    <row r="119" spans="1:7" ht="12.75" customHeight="1" x14ac:dyDescent="0.3">
      <c r="A119" s="112"/>
      <c r="B119" s="118" t="s">
        <v>89</v>
      </c>
      <c r="C119" s="36" t="s">
        <v>20</v>
      </c>
      <c r="D119" s="25">
        <v>3</v>
      </c>
      <c r="E119" s="53"/>
      <c r="F119" s="54"/>
      <c r="G119" s="39">
        <f t="shared" si="12"/>
        <v>0</v>
      </c>
    </row>
    <row r="120" spans="1:7" ht="12.75" customHeight="1" x14ac:dyDescent="0.3">
      <c r="A120" s="112"/>
      <c r="B120" s="118" t="s">
        <v>90</v>
      </c>
      <c r="C120" s="36" t="s">
        <v>20</v>
      </c>
      <c r="D120" s="25">
        <v>1</v>
      </c>
      <c r="E120" s="53"/>
      <c r="F120" s="54"/>
      <c r="G120" s="39">
        <f t="shared" si="12"/>
        <v>0</v>
      </c>
    </row>
    <row r="121" spans="1:7" ht="12.75" customHeight="1" x14ac:dyDescent="0.3">
      <c r="A121" s="112"/>
      <c r="B121" s="118" t="s">
        <v>249</v>
      </c>
      <c r="C121" s="36" t="s">
        <v>20</v>
      </c>
      <c r="D121" s="25">
        <v>1</v>
      </c>
      <c r="E121" s="53"/>
      <c r="F121" s="54"/>
      <c r="G121" s="39">
        <f t="shared" ref="G121" si="14">F121*D121</f>
        <v>0</v>
      </c>
    </row>
    <row r="122" spans="1:7" ht="12.75" customHeight="1" x14ac:dyDescent="0.3">
      <c r="A122" s="112"/>
      <c r="B122" s="118" t="s">
        <v>91</v>
      </c>
      <c r="C122" s="36" t="s">
        <v>20</v>
      </c>
      <c r="D122" s="25">
        <v>1</v>
      </c>
      <c r="E122" s="53"/>
      <c r="F122" s="54"/>
      <c r="G122" s="39">
        <f t="shared" si="12"/>
        <v>0</v>
      </c>
    </row>
    <row r="123" spans="1:7" ht="12.75" customHeight="1" x14ac:dyDescent="0.3">
      <c r="A123" s="112"/>
      <c r="B123" s="118" t="s">
        <v>92</v>
      </c>
      <c r="C123" s="36" t="s">
        <v>20</v>
      </c>
      <c r="D123" s="25">
        <v>2</v>
      </c>
      <c r="E123" s="53"/>
      <c r="F123" s="54"/>
      <c r="G123" s="39">
        <f t="shared" si="12"/>
        <v>0</v>
      </c>
    </row>
    <row r="124" spans="1:7" ht="12.75" customHeight="1" x14ac:dyDescent="0.3">
      <c r="A124" s="116"/>
      <c r="B124" s="117" t="s">
        <v>93</v>
      </c>
      <c r="C124" s="36"/>
      <c r="D124" s="25"/>
      <c r="E124" s="53"/>
      <c r="F124" s="54"/>
      <c r="G124" s="39"/>
    </row>
    <row r="125" spans="1:7" ht="12.75" customHeight="1" x14ac:dyDescent="0.3">
      <c r="A125" s="119"/>
      <c r="B125" s="118" t="s">
        <v>94</v>
      </c>
      <c r="C125" s="36" t="s">
        <v>20</v>
      </c>
      <c r="D125" s="131">
        <v>2</v>
      </c>
      <c r="E125" s="53"/>
      <c r="F125" s="54"/>
      <c r="G125" s="39">
        <f>F125*D125</f>
        <v>0</v>
      </c>
    </row>
    <row r="126" spans="1:7" ht="12.75" customHeight="1" x14ac:dyDescent="0.3">
      <c r="A126" s="119"/>
      <c r="B126" s="118" t="s">
        <v>95</v>
      </c>
      <c r="C126" s="36" t="s">
        <v>20</v>
      </c>
      <c r="D126" s="131">
        <v>5</v>
      </c>
      <c r="E126" s="53"/>
      <c r="F126" s="54"/>
      <c r="G126" s="39">
        <f t="shared" ref="G126:G153" si="15">F126*D126</f>
        <v>0</v>
      </c>
    </row>
    <row r="127" spans="1:7" ht="12.75" customHeight="1" x14ac:dyDescent="0.3">
      <c r="A127" s="119"/>
      <c r="B127" s="118" t="s">
        <v>96</v>
      </c>
      <c r="C127" s="36" t="s">
        <v>20</v>
      </c>
      <c r="D127" s="131">
        <v>7</v>
      </c>
      <c r="E127" s="53"/>
      <c r="F127" s="54"/>
      <c r="G127" s="39">
        <f>F127*D127</f>
        <v>0</v>
      </c>
    </row>
    <row r="128" spans="1:7" ht="12.75" customHeight="1" x14ac:dyDescent="0.3">
      <c r="A128" s="119"/>
      <c r="B128" s="132" t="s">
        <v>97</v>
      </c>
      <c r="C128" s="36"/>
      <c r="D128" s="131"/>
      <c r="E128" s="53"/>
      <c r="F128" s="54"/>
      <c r="G128" s="39"/>
    </row>
    <row r="129" spans="1:7" ht="12.75" customHeight="1" x14ac:dyDescent="0.3">
      <c r="A129" s="119"/>
      <c r="B129" s="118" t="s">
        <v>98</v>
      </c>
      <c r="C129" s="36" t="s">
        <v>20</v>
      </c>
      <c r="D129" s="131">
        <v>1</v>
      </c>
      <c r="E129" s="53"/>
      <c r="F129" s="54"/>
      <c r="G129" s="39">
        <f>F129*D129</f>
        <v>0</v>
      </c>
    </row>
    <row r="130" spans="1:7" ht="12.75" customHeight="1" x14ac:dyDescent="0.3">
      <c r="A130" s="119"/>
      <c r="B130" s="118" t="s">
        <v>99</v>
      </c>
      <c r="C130" s="36" t="s">
        <v>20</v>
      </c>
      <c r="D130" s="131">
        <v>1</v>
      </c>
      <c r="E130" s="53"/>
      <c r="F130" s="54"/>
      <c r="G130" s="39">
        <f t="shared" si="15"/>
        <v>0</v>
      </c>
    </row>
    <row r="131" spans="1:7" ht="12.75" customHeight="1" x14ac:dyDescent="0.3">
      <c r="A131" s="119"/>
      <c r="B131" s="118" t="s">
        <v>100</v>
      </c>
      <c r="C131" s="36" t="s">
        <v>20</v>
      </c>
      <c r="D131" s="131">
        <v>2</v>
      </c>
      <c r="E131" s="53"/>
      <c r="F131" s="54"/>
      <c r="G131" s="39">
        <f t="shared" si="15"/>
        <v>0</v>
      </c>
    </row>
    <row r="132" spans="1:7" ht="12.75" customHeight="1" x14ac:dyDescent="0.3">
      <c r="A132" s="119"/>
      <c r="B132" s="118" t="s">
        <v>101</v>
      </c>
      <c r="C132" s="36" t="s">
        <v>20</v>
      </c>
      <c r="D132" s="131">
        <v>1</v>
      </c>
      <c r="E132" s="53"/>
      <c r="F132" s="54"/>
      <c r="G132" s="39">
        <f t="shared" si="15"/>
        <v>0</v>
      </c>
    </row>
    <row r="133" spans="1:7" ht="12.75" customHeight="1" x14ac:dyDescent="0.3">
      <c r="A133" s="119"/>
      <c r="B133" s="118" t="s">
        <v>102</v>
      </c>
      <c r="C133" s="36" t="s">
        <v>20</v>
      </c>
      <c r="D133" s="131">
        <v>1</v>
      </c>
      <c r="E133" s="53"/>
      <c r="F133" s="54"/>
      <c r="G133" s="39">
        <f t="shared" si="15"/>
        <v>0</v>
      </c>
    </row>
    <row r="134" spans="1:7" ht="12.75" customHeight="1" x14ac:dyDescent="0.3">
      <c r="A134" s="119"/>
      <c r="B134" s="118" t="s">
        <v>103</v>
      </c>
      <c r="C134" s="36" t="s">
        <v>20</v>
      </c>
      <c r="D134" s="131">
        <v>3</v>
      </c>
      <c r="E134" s="53"/>
      <c r="F134" s="54"/>
      <c r="G134" s="39">
        <f t="shared" si="15"/>
        <v>0</v>
      </c>
    </row>
    <row r="135" spans="1:7" ht="12.75" customHeight="1" x14ac:dyDescent="0.3">
      <c r="A135" s="119"/>
      <c r="B135" s="118" t="s">
        <v>104</v>
      </c>
      <c r="C135" s="36" t="s">
        <v>20</v>
      </c>
      <c r="D135" s="131">
        <v>4</v>
      </c>
      <c r="E135" s="53"/>
      <c r="F135" s="54"/>
      <c r="G135" s="39">
        <f t="shared" si="15"/>
        <v>0</v>
      </c>
    </row>
    <row r="136" spans="1:7" ht="12.75" customHeight="1" x14ac:dyDescent="0.3">
      <c r="A136" s="119"/>
      <c r="B136" s="118" t="s">
        <v>105</v>
      </c>
      <c r="C136" s="36" t="s">
        <v>20</v>
      </c>
      <c r="D136" s="131">
        <v>1</v>
      </c>
      <c r="E136" s="53"/>
      <c r="F136" s="54"/>
      <c r="G136" s="39">
        <f t="shared" si="15"/>
        <v>0</v>
      </c>
    </row>
    <row r="137" spans="1:7" ht="12.75" customHeight="1" x14ac:dyDescent="0.3">
      <c r="A137" s="119"/>
      <c r="B137" s="118" t="s">
        <v>106</v>
      </c>
      <c r="C137" s="36" t="s">
        <v>20</v>
      </c>
      <c r="D137" s="131">
        <v>3</v>
      </c>
      <c r="E137" s="53"/>
      <c r="F137" s="54"/>
      <c r="G137" s="39">
        <f t="shared" si="15"/>
        <v>0</v>
      </c>
    </row>
    <row r="138" spans="1:7" ht="12.75" customHeight="1" x14ac:dyDescent="0.3">
      <c r="A138" s="119"/>
      <c r="B138" s="118" t="s">
        <v>107</v>
      </c>
      <c r="C138" s="36" t="s">
        <v>20</v>
      </c>
      <c r="D138" s="131">
        <v>3</v>
      </c>
      <c r="E138" s="53"/>
      <c r="F138" s="54"/>
      <c r="G138" s="39">
        <f t="shared" si="15"/>
        <v>0</v>
      </c>
    </row>
    <row r="139" spans="1:7" ht="12.75" customHeight="1" x14ac:dyDescent="0.3">
      <c r="A139" s="119"/>
      <c r="B139" s="118" t="s">
        <v>108</v>
      </c>
      <c r="C139" s="36" t="s">
        <v>20</v>
      </c>
      <c r="D139" s="131">
        <v>1</v>
      </c>
      <c r="E139" s="53"/>
      <c r="F139" s="54"/>
      <c r="G139" s="39">
        <f t="shared" si="15"/>
        <v>0</v>
      </c>
    </row>
    <row r="140" spans="1:7" ht="12.75" customHeight="1" x14ac:dyDescent="0.3">
      <c r="A140" s="119"/>
      <c r="B140" s="118" t="s">
        <v>109</v>
      </c>
      <c r="C140" s="36" t="s">
        <v>20</v>
      </c>
      <c r="D140" s="131">
        <v>1</v>
      </c>
      <c r="E140" s="53"/>
      <c r="F140" s="54"/>
      <c r="G140" s="39">
        <f t="shared" si="15"/>
        <v>0</v>
      </c>
    </row>
    <row r="141" spans="1:7" ht="12.75" customHeight="1" x14ac:dyDescent="0.3">
      <c r="A141" s="119"/>
      <c r="B141" s="118" t="s">
        <v>110</v>
      </c>
      <c r="C141" s="36" t="s">
        <v>20</v>
      </c>
      <c r="D141" s="131">
        <v>1</v>
      </c>
      <c r="E141" s="53"/>
      <c r="F141" s="54"/>
      <c r="G141" s="39">
        <f t="shared" si="15"/>
        <v>0</v>
      </c>
    </row>
    <row r="142" spans="1:7" ht="12.75" customHeight="1" x14ac:dyDescent="0.3">
      <c r="A142" s="119"/>
      <c r="B142" s="118" t="s">
        <v>111</v>
      </c>
      <c r="C142" s="36" t="s">
        <v>20</v>
      </c>
      <c r="D142" s="131">
        <v>3</v>
      </c>
      <c r="E142" s="53"/>
      <c r="F142" s="54"/>
      <c r="G142" s="39">
        <f t="shared" si="15"/>
        <v>0</v>
      </c>
    </row>
    <row r="143" spans="1:7" ht="12.75" customHeight="1" x14ac:dyDescent="0.3">
      <c r="A143" s="119"/>
      <c r="B143" s="118" t="s">
        <v>112</v>
      </c>
      <c r="C143" s="36" t="s">
        <v>20</v>
      </c>
      <c r="D143" s="131">
        <v>1</v>
      </c>
      <c r="E143" s="53"/>
      <c r="F143" s="54"/>
      <c r="G143" s="39">
        <f t="shared" si="15"/>
        <v>0</v>
      </c>
    </row>
    <row r="144" spans="1:7" ht="12.75" customHeight="1" x14ac:dyDescent="0.3">
      <c r="A144" s="119"/>
      <c r="B144" s="118" t="s">
        <v>113</v>
      </c>
      <c r="C144" s="36" t="s">
        <v>20</v>
      </c>
      <c r="D144" s="131">
        <v>1</v>
      </c>
      <c r="E144" s="53"/>
      <c r="F144" s="54"/>
      <c r="G144" s="39">
        <f t="shared" si="15"/>
        <v>0</v>
      </c>
    </row>
    <row r="145" spans="1:7" ht="12.75" customHeight="1" x14ac:dyDescent="0.3">
      <c r="A145" s="119"/>
      <c r="B145" s="118" t="s">
        <v>114</v>
      </c>
      <c r="C145" s="36" t="s">
        <v>20</v>
      </c>
      <c r="D145" s="131">
        <v>1</v>
      </c>
      <c r="E145" s="53"/>
      <c r="F145" s="54"/>
      <c r="G145" s="39">
        <f t="shared" si="15"/>
        <v>0</v>
      </c>
    </row>
    <row r="146" spans="1:7" ht="12.75" customHeight="1" x14ac:dyDescent="0.3">
      <c r="A146" s="119"/>
      <c r="B146" s="118" t="s">
        <v>115</v>
      </c>
      <c r="C146" s="36" t="s">
        <v>20</v>
      </c>
      <c r="D146" s="131">
        <v>1</v>
      </c>
      <c r="E146" s="53"/>
      <c r="F146" s="54"/>
      <c r="G146" s="39">
        <f t="shared" si="15"/>
        <v>0</v>
      </c>
    </row>
    <row r="147" spans="1:7" ht="12.75" customHeight="1" x14ac:dyDescent="0.3">
      <c r="A147" s="119"/>
      <c r="B147" s="118" t="s">
        <v>116</v>
      </c>
      <c r="C147" s="36" t="s">
        <v>20</v>
      </c>
      <c r="D147" s="131">
        <v>1</v>
      </c>
      <c r="E147" s="53"/>
      <c r="F147" s="54"/>
      <c r="G147" s="39">
        <f t="shared" si="15"/>
        <v>0</v>
      </c>
    </row>
    <row r="148" spans="1:7" s="67" customFormat="1" ht="12.75" customHeight="1" x14ac:dyDescent="0.3">
      <c r="A148" s="119"/>
      <c r="B148" s="118" t="s">
        <v>117</v>
      </c>
      <c r="C148" s="36" t="s">
        <v>20</v>
      </c>
      <c r="D148" s="131">
        <v>1</v>
      </c>
      <c r="E148" s="53"/>
      <c r="F148" s="54"/>
      <c r="G148" s="39">
        <f t="shared" si="15"/>
        <v>0</v>
      </c>
    </row>
    <row r="149" spans="1:7" ht="12.75" customHeight="1" x14ac:dyDescent="0.3">
      <c r="A149" s="119"/>
      <c r="B149" s="118" t="s">
        <v>118</v>
      </c>
      <c r="C149" s="36" t="s">
        <v>20</v>
      </c>
      <c r="D149" s="131">
        <v>1</v>
      </c>
      <c r="E149" s="53"/>
      <c r="F149" s="54"/>
      <c r="G149" s="39">
        <f t="shared" si="15"/>
        <v>0</v>
      </c>
    </row>
    <row r="150" spans="1:7" ht="12.75" customHeight="1" x14ac:dyDescent="0.3">
      <c r="A150" s="119"/>
      <c r="B150" s="118" t="s">
        <v>119</v>
      </c>
      <c r="C150" s="36" t="s">
        <v>20</v>
      </c>
      <c r="D150" s="131">
        <v>1</v>
      </c>
      <c r="E150" s="53"/>
      <c r="F150" s="54"/>
      <c r="G150" s="39">
        <f t="shared" si="15"/>
        <v>0</v>
      </c>
    </row>
    <row r="151" spans="1:7" ht="12.75" customHeight="1" x14ac:dyDescent="0.3">
      <c r="A151" s="119"/>
      <c r="B151" s="118" t="s">
        <v>120</v>
      </c>
      <c r="C151" s="36" t="s">
        <v>20</v>
      </c>
      <c r="D151" s="131">
        <v>2</v>
      </c>
      <c r="E151" s="53"/>
      <c r="F151" s="54"/>
      <c r="G151" s="39">
        <f t="shared" si="15"/>
        <v>0</v>
      </c>
    </row>
    <row r="152" spans="1:7" ht="12.75" customHeight="1" thickBot="1" x14ac:dyDescent="0.35">
      <c r="A152" s="233"/>
      <c r="B152" s="121" t="s">
        <v>121</v>
      </c>
      <c r="C152" s="122" t="s">
        <v>20</v>
      </c>
      <c r="D152" s="234">
        <v>2</v>
      </c>
      <c r="E152" s="123"/>
      <c r="F152" s="124"/>
      <c r="G152" s="125">
        <f t="shared" si="15"/>
        <v>0</v>
      </c>
    </row>
    <row r="153" spans="1:7" s="63" customFormat="1" x14ac:dyDescent="0.3">
      <c r="A153" s="235"/>
      <c r="B153" s="126" t="s">
        <v>122</v>
      </c>
      <c r="C153" s="127" t="s">
        <v>20</v>
      </c>
      <c r="D153" s="236">
        <v>1</v>
      </c>
      <c r="E153" s="128"/>
      <c r="F153" s="129"/>
      <c r="G153" s="130">
        <f t="shared" si="15"/>
        <v>0</v>
      </c>
    </row>
    <row r="154" spans="1:7" ht="12.75" customHeight="1" x14ac:dyDescent="0.35">
      <c r="A154" s="133"/>
      <c r="B154" s="134"/>
      <c r="C154" s="25"/>
      <c r="D154" s="25"/>
      <c r="E154" s="25"/>
      <c r="F154" s="83"/>
      <c r="G154" s="135"/>
    </row>
    <row r="155" spans="1:7" ht="12.75" customHeight="1" x14ac:dyDescent="0.35">
      <c r="A155" s="73" t="s">
        <v>9</v>
      </c>
      <c r="B155" s="74" t="str">
        <f>B92</f>
        <v>ALIMENTATIONS FORCES</v>
      </c>
      <c r="C155" s="75"/>
      <c r="D155" s="76"/>
      <c r="E155" s="76"/>
      <c r="F155" s="77"/>
      <c r="G155" s="78">
        <f>SUM(G92:G154)</f>
        <v>0</v>
      </c>
    </row>
    <row r="156" spans="1:7" s="67" customFormat="1" ht="12.75" customHeight="1" x14ac:dyDescent="0.35">
      <c r="A156" s="133"/>
      <c r="B156" s="134"/>
      <c r="C156" s="25"/>
      <c r="D156" s="25"/>
      <c r="E156" s="25"/>
      <c r="F156" s="83"/>
      <c r="G156" s="135"/>
    </row>
    <row r="157" spans="1:7" ht="12.75" customHeight="1" x14ac:dyDescent="0.35">
      <c r="A157" s="46"/>
      <c r="B157" s="47" t="s">
        <v>123</v>
      </c>
      <c r="C157" s="48"/>
      <c r="D157" s="48"/>
      <c r="E157" s="48"/>
      <c r="F157" s="49"/>
      <c r="G157" s="50"/>
    </row>
    <row r="158" spans="1:7" ht="12.75" customHeight="1" x14ac:dyDescent="0.3">
      <c r="A158" s="108"/>
      <c r="B158" s="109"/>
      <c r="C158" s="53"/>
      <c r="D158" s="53"/>
      <c r="E158" s="53"/>
      <c r="F158" s="110"/>
      <c r="G158" s="111"/>
    </row>
    <row r="159" spans="1:7" ht="12.75" customHeight="1" x14ac:dyDescent="0.3">
      <c r="A159" s="34"/>
      <c r="B159" s="35" t="s">
        <v>124</v>
      </c>
      <c r="C159" s="36" t="s">
        <v>20</v>
      </c>
      <c r="D159" s="25">
        <v>1</v>
      </c>
      <c r="E159" s="53"/>
      <c r="F159" s="54"/>
      <c r="G159" s="39">
        <f>F159*D159</f>
        <v>0</v>
      </c>
    </row>
    <row r="160" spans="1:7" ht="12.75" customHeight="1" x14ac:dyDescent="0.3">
      <c r="A160" s="81"/>
      <c r="B160" s="24" t="s">
        <v>125</v>
      </c>
      <c r="C160" s="25" t="s">
        <v>60</v>
      </c>
      <c r="D160" s="25">
        <f>D85</f>
        <v>300</v>
      </c>
      <c r="E160" s="53"/>
      <c r="F160" s="85"/>
      <c r="G160" s="136">
        <f>F160*D160</f>
        <v>0</v>
      </c>
    </row>
    <row r="161" spans="1:7" ht="12.75" customHeight="1" x14ac:dyDescent="0.3">
      <c r="A161" s="34"/>
      <c r="B161" s="35" t="s">
        <v>126</v>
      </c>
      <c r="C161" s="36" t="s">
        <v>20</v>
      </c>
      <c r="D161" s="25">
        <v>1</v>
      </c>
      <c r="E161" s="53"/>
      <c r="F161" s="54"/>
      <c r="G161" s="39">
        <f>F161*D161</f>
        <v>0</v>
      </c>
    </row>
    <row r="162" spans="1:7" ht="12.75" customHeight="1" x14ac:dyDescent="0.3">
      <c r="A162" s="81"/>
      <c r="B162" s="24"/>
      <c r="C162" s="25"/>
      <c r="D162" s="25"/>
      <c r="E162" s="53"/>
      <c r="F162" s="85"/>
      <c r="G162" s="136"/>
    </row>
    <row r="163" spans="1:7" ht="12.75" customHeight="1" x14ac:dyDescent="0.35">
      <c r="A163" s="73" t="s">
        <v>9</v>
      </c>
      <c r="B163" s="74" t="str">
        <f>B157</f>
        <v>RESEAUX DE TERRE BT</v>
      </c>
      <c r="C163" s="75"/>
      <c r="D163" s="76"/>
      <c r="E163" s="76"/>
      <c r="F163" s="77"/>
      <c r="G163" s="78">
        <f>SUM(G157:G162)</f>
        <v>0</v>
      </c>
    </row>
    <row r="164" spans="1:7" ht="12.75" customHeight="1" x14ac:dyDescent="0.35">
      <c r="A164" s="23"/>
      <c r="B164" s="24"/>
      <c r="C164" s="25"/>
      <c r="D164" s="25"/>
      <c r="E164" s="25"/>
      <c r="F164" s="85"/>
      <c r="G164" s="137"/>
    </row>
    <row r="165" spans="1:7" ht="12.75" customHeight="1" x14ac:dyDescent="0.35">
      <c r="A165" s="46"/>
      <c r="B165" s="47" t="s">
        <v>127</v>
      </c>
      <c r="C165" s="48"/>
      <c r="D165" s="48"/>
      <c r="E165" s="48"/>
      <c r="F165" s="49"/>
      <c r="G165" s="50"/>
    </row>
    <row r="166" spans="1:7" ht="12.75" customHeight="1" x14ac:dyDescent="0.3">
      <c r="A166" s="51"/>
      <c r="B166" s="62"/>
      <c r="C166" s="53"/>
      <c r="D166" s="36"/>
      <c r="E166" s="53"/>
      <c r="F166" s="54"/>
      <c r="G166" s="39"/>
    </row>
    <row r="167" spans="1:7" ht="12.75" customHeight="1" x14ac:dyDescent="0.3">
      <c r="A167" s="34"/>
      <c r="B167" s="35" t="s">
        <v>128</v>
      </c>
      <c r="C167" s="36" t="s">
        <v>5</v>
      </c>
      <c r="D167" s="25">
        <v>10</v>
      </c>
      <c r="E167" s="53"/>
      <c r="F167" s="54"/>
      <c r="G167" s="39">
        <f t="shared" ref="G167:G179" si="16">F167*D167</f>
        <v>0</v>
      </c>
    </row>
    <row r="168" spans="1:7" ht="12.75" customHeight="1" x14ac:dyDescent="0.3">
      <c r="A168" s="34"/>
      <c r="B168" s="35" t="s">
        <v>129</v>
      </c>
      <c r="C168" s="36" t="s">
        <v>5</v>
      </c>
      <c r="D168" s="25">
        <v>1</v>
      </c>
      <c r="E168" s="53"/>
      <c r="F168" s="54"/>
      <c r="G168" s="39">
        <f t="shared" si="16"/>
        <v>0</v>
      </c>
    </row>
    <row r="169" spans="1:7" ht="12.75" customHeight="1" x14ac:dyDescent="0.3">
      <c r="A169" s="34"/>
      <c r="B169" s="35" t="s">
        <v>130</v>
      </c>
      <c r="C169" s="36" t="s">
        <v>5</v>
      </c>
      <c r="D169" s="25">
        <v>2</v>
      </c>
      <c r="E169" s="53"/>
      <c r="F169" s="54"/>
      <c r="G169" s="39">
        <f t="shared" si="16"/>
        <v>0</v>
      </c>
    </row>
    <row r="170" spans="1:7" ht="12.75" customHeight="1" x14ac:dyDescent="0.3">
      <c r="A170" s="34"/>
      <c r="B170" s="35" t="s">
        <v>131</v>
      </c>
      <c r="C170" s="36" t="s">
        <v>5</v>
      </c>
      <c r="D170" s="25">
        <v>22</v>
      </c>
      <c r="E170" s="138"/>
      <c r="F170" s="54"/>
      <c r="G170" s="39">
        <f t="shared" si="16"/>
        <v>0</v>
      </c>
    </row>
    <row r="171" spans="1:7" ht="12.75" customHeight="1" x14ac:dyDescent="0.3">
      <c r="A171" s="34"/>
      <c r="B171" s="35" t="s">
        <v>132</v>
      </c>
      <c r="C171" s="36" t="s">
        <v>5</v>
      </c>
      <c r="D171" s="25">
        <v>83</v>
      </c>
      <c r="E171" s="138"/>
      <c r="F171" s="54"/>
      <c r="G171" s="39">
        <f t="shared" si="16"/>
        <v>0</v>
      </c>
    </row>
    <row r="172" spans="1:7" s="67" customFormat="1" ht="12.75" customHeight="1" x14ac:dyDescent="0.3">
      <c r="A172" s="34"/>
      <c r="B172" s="35" t="s">
        <v>133</v>
      </c>
      <c r="C172" s="36" t="s">
        <v>5</v>
      </c>
      <c r="D172" s="25">
        <v>6</v>
      </c>
      <c r="E172" s="53"/>
      <c r="F172" s="54"/>
      <c r="G172" s="39">
        <f>F172*D172</f>
        <v>0</v>
      </c>
    </row>
    <row r="173" spans="1:7" ht="12.75" customHeight="1" x14ac:dyDescent="0.3">
      <c r="A173" s="34"/>
      <c r="B173" s="35" t="s">
        <v>134</v>
      </c>
      <c r="C173" s="36" t="s">
        <v>5</v>
      </c>
      <c r="D173" s="25">
        <v>5</v>
      </c>
      <c r="E173" s="138"/>
      <c r="F173" s="54"/>
      <c r="G173" s="39">
        <f>F173*D173</f>
        <v>0</v>
      </c>
    </row>
    <row r="174" spans="1:7" ht="12.75" customHeight="1" x14ac:dyDescent="0.3">
      <c r="A174" s="34"/>
      <c r="B174" s="35" t="s">
        <v>135</v>
      </c>
      <c r="C174" s="36" t="s">
        <v>5</v>
      </c>
      <c r="D174" s="25">
        <v>77</v>
      </c>
      <c r="E174" s="138"/>
      <c r="F174" s="54"/>
      <c r="G174" s="39">
        <f t="shared" si="16"/>
        <v>0</v>
      </c>
    </row>
    <row r="175" spans="1:7" ht="12.75" customHeight="1" x14ac:dyDescent="0.3">
      <c r="A175" s="34"/>
      <c r="B175" s="35" t="s">
        <v>136</v>
      </c>
      <c r="C175" s="36" t="s">
        <v>5</v>
      </c>
      <c r="D175" s="25">
        <v>5</v>
      </c>
      <c r="E175" s="138"/>
      <c r="F175" s="54"/>
      <c r="G175" s="39">
        <f t="shared" si="16"/>
        <v>0</v>
      </c>
    </row>
    <row r="176" spans="1:7" ht="12.75" customHeight="1" x14ac:dyDescent="0.3">
      <c r="A176" s="34"/>
      <c r="B176" s="35" t="s">
        <v>137</v>
      </c>
      <c r="C176" s="36" t="s">
        <v>5</v>
      </c>
      <c r="D176" s="25">
        <v>136</v>
      </c>
      <c r="E176" s="138"/>
      <c r="F176" s="54"/>
      <c r="G176" s="39">
        <f t="shared" si="16"/>
        <v>0</v>
      </c>
    </row>
    <row r="177" spans="1:7" ht="12.75" customHeight="1" x14ac:dyDescent="0.3">
      <c r="A177" s="34"/>
      <c r="B177" s="35" t="s">
        <v>138</v>
      </c>
      <c r="C177" s="36" t="s">
        <v>5</v>
      </c>
      <c r="D177" s="25">
        <v>1</v>
      </c>
      <c r="E177" s="53"/>
      <c r="F177" s="54"/>
      <c r="G177" s="39">
        <f t="shared" si="16"/>
        <v>0</v>
      </c>
    </row>
    <row r="178" spans="1:7" ht="12.75" customHeight="1" x14ac:dyDescent="0.3">
      <c r="A178" s="34"/>
      <c r="B178" s="35"/>
      <c r="C178" s="36"/>
      <c r="D178" s="25"/>
      <c r="E178" s="138"/>
      <c r="F178" s="54"/>
      <c r="G178" s="39"/>
    </row>
    <row r="179" spans="1:7" ht="12.75" customHeight="1" x14ac:dyDescent="0.3">
      <c r="A179" s="34"/>
      <c r="B179" s="35" t="s">
        <v>139</v>
      </c>
      <c r="C179" s="36" t="s">
        <v>5</v>
      </c>
      <c r="D179" s="25">
        <v>3</v>
      </c>
      <c r="E179" s="138"/>
      <c r="F179" s="54"/>
      <c r="G179" s="39">
        <f t="shared" si="16"/>
        <v>0</v>
      </c>
    </row>
    <row r="180" spans="1:7" ht="12.75" customHeight="1" x14ac:dyDescent="0.3">
      <c r="A180" s="34"/>
      <c r="B180" s="35" t="s">
        <v>140</v>
      </c>
      <c r="C180" s="36" t="s">
        <v>5</v>
      </c>
      <c r="D180" s="25">
        <v>17</v>
      </c>
      <c r="E180" s="138"/>
      <c r="F180" s="54"/>
      <c r="G180" s="39">
        <f>F180*D180</f>
        <v>0</v>
      </c>
    </row>
    <row r="181" spans="1:7" ht="12.75" customHeight="1" x14ac:dyDescent="0.3">
      <c r="A181" s="34"/>
      <c r="B181" s="143"/>
      <c r="C181" s="36"/>
      <c r="D181" s="25"/>
      <c r="E181" s="138"/>
      <c r="F181" s="54"/>
      <c r="G181" s="39"/>
    </row>
    <row r="182" spans="1:7" s="63" customFormat="1" ht="12.75" customHeight="1" x14ac:dyDescent="0.3">
      <c r="A182" s="34"/>
      <c r="B182" s="35" t="s">
        <v>141</v>
      </c>
      <c r="C182" s="36" t="s">
        <v>20</v>
      </c>
      <c r="D182" s="25">
        <v>1</v>
      </c>
      <c r="E182" s="138"/>
      <c r="F182" s="54"/>
      <c r="G182" s="39"/>
    </row>
    <row r="183" spans="1:7" s="63" customFormat="1" ht="12.75" customHeight="1" x14ac:dyDescent="0.3">
      <c r="A183" s="34"/>
      <c r="B183" s="35"/>
      <c r="C183" s="36"/>
      <c r="D183" s="25"/>
      <c r="E183" s="138"/>
      <c r="F183" s="54"/>
      <c r="G183" s="39"/>
    </row>
    <row r="184" spans="1:7" ht="12.75" customHeight="1" x14ac:dyDescent="0.35">
      <c r="A184" s="73" t="s">
        <v>9</v>
      </c>
      <c r="B184" s="74" t="str">
        <f>B165</f>
        <v>APPAREILLAGES</v>
      </c>
      <c r="C184" s="75"/>
      <c r="D184" s="76"/>
      <c r="E184" s="76"/>
      <c r="F184" s="77"/>
      <c r="G184" s="78">
        <f>SUM(G165:G183)</f>
        <v>0</v>
      </c>
    </row>
    <row r="185" spans="1:7" s="67" customFormat="1" ht="12.75" customHeight="1" x14ac:dyDescent="0.3">
      <c r="A185" s="34"/>
      <c r="B185" s="35"/>
      <c r="C185" s="36"/>
      <c r="D185" s="36"/>
      <c r="E185" s="138"/>
      <c r="F185" s="54"/>
      <c r="G185" s="39"/>
    </row>
    <row r="186" spans="1:7" s="67" customFormat="1" ht="12.75" customHeight="1" x14ac:dyDescent="0.3">
      <c r="A186" s="34"/>
      <c r="B186" s="35"/>
      <c r="C186" s="36"/>
      <c r="D186" s="36"/>
      <c r="E186" s="138"/>
      <c r="F186" s="54"/>
      <c r="G186" s="39"/>
    </row>
    <row r="187" spans="1:7" ht="12.75" customHeight="1" x14ac:dyDescent="0.35">
      <c r="A187" s="46"/>
      <c r="B187" s="47" t="s">
        <v>142</v>
      </c>
      <c r="C187" s="48"/>
      <c r="D187" s="48"/>
      <c r="E187" s="48"/>
      <c r="F187" s="49"/>
      <c r="G187" s="50"/>
    </row>
    <row r="188" spans="1:7" ht="12.75" customHeight="1" x14ac:dyDescent="0.3">
      <c r="A188" s="34"/>
      <c r="B188" s="35"/>
      <c r="C188" s="36"/>
      <c r="D188" s="25"/>
      <c r="E188" s="138"/>
      <c r="F188" s="54"/>
      <c r="G188" s="39"/>
    </row>
    <row r="189" spans="1:7" ht="12.75" customHeight="1" x14ac:dyDescent="0.3">
      <c r="A189" s="55"/>
      <c r="B189" s="56" t="s">
        <v>143</v>
      </c>
      <c r="C189" s="36" t="s">
        <v>5</v>
      </c>
      <c r="D189" s="25">
        <v>1</v>
      </c>
      <c r="E189" s="53"/>
      <c r="F189" s="54"/>
      <c r="G189" s="39">
        <f t="shared" ref="G189:G191" si="17">F189*D189</f>
        <v>0</v>
      </c>
    </row>
    <row r="190" spans="1:7" ht="12.75" customHeight="1" x14ac:dyDescent="0.3">
      <c r="A190" s="80"/>
      <c r="B190" s="56" t="s">
        <v>144</v>
      </c>
      <c r="C190" s="36" t="s">
        <v>5</v>
      </c>
      <c r="D190" s="25">
        <v>1</v>
      </c>
      <c r="E190" s="53"/>
      <c r="F190" s="54"/>
      <c r="G190" s="39">
        <f t="shared" si="17"/>
        <v>0</v>
      </c>
    </row>
    <row r="191" spans="1:7" ht="12.75" customHeight="1" x14ac:dyDescent="0.3">
      <c r="A191" s="80"/>
      <c r="B191" s="56" t="s">
        <v>145</v>
      </c>
      <c r="C191" s="36" t="s">
        <v>5</v>
      </c>
      <c r="D191" s="25">
        <v>2</v>
      </c>
      <c r="E191" s="53"/>
      <c r="F191" s="54"/>
      <c r="G191" s="39">
        <f t="shared" si="17"/>
        <v>0</v>
      </c>
    </row>
    <row r="192" spans="1:7" ht="7" customHeight="1" x14ac:dyDescent="0.35">
      <c r="A192" s="144"/>
      <c r="B192" s="145"/>
      <c r="C192" s="31"/>
      <c r="D192" s="31"/>
      <c r="E192" s="31"/>
      <c r="F192" s="106"/>
      <c r="G192" s="107"/>
    </row>
    <row r="193" spans="1:7" ht="12.75" customHeight="1" thickBot="1" x14ac:dyDescent="0.4">
      <c r="A193" s="73" t="s">
        <v>9</v>
      </c>
      <c r="B193" s="74" t="str">
        <f>B187</f>
        <v>COUPURES ET ARRETS D'URGENCE</v>
      </c>
      <c r="C193" s="75"/>
      <c r="D193" s="76"/>
      <c r="E193" s="76"/>
      <c r="F193" s="77"/>
      <c r="G193" s="78">
        <f>SUM(G187:G192)</f>
        <v>0</v>
      </c>
    </row>
    <row r="194" spans="1:7" ht="12.75" customHeight="1" x14ac:dyDescent="0.3">
      <c r="A194" s="139"/>
      <c r="B194" s="140"/>
      <c r="C194" s="127"/>
      <c r="D194" s="127"/>
      <c r="E194" s="141"/>
      <c r="F194" s="129"/>
      <c r="G194" s="130"/>
    </row>
    <row r="195" spans="1:7" ht="12.75" customHeight="1" x14ac:dyDescent="0.35">
      <c r="A195" s="46"/>
      <c r="B195" s="47" t="s">
        <v>146</v>
      </c>
      <c r="C195" s="48"/>
      <c r="D195" s="48"/>
      <c r="E195" s="48"/>
      <c r="F195" s="49"/>
      <c r="G195" s="50"/>
    </row>
    <row r="196" spans="1:7" ht="8.5" customHeight="1" x14ac:dyDescent="0.3">
      <c r="A196" s="51"/>
      <c r="B196" s="62"/>
      <c r="C196" s="53"/>
      <c r="D196" s="36"/>
      <c r="E196" s="53"/>
      <c r="F196" s="54"/>
      <c r="G196" s="39"/>
    </row>
    <row r="197" spans="1:7" ht="12.75" customHeight="1" x14ac:dyDescent="0.3">
      <c r="A197" s="55"/>
      <c r="B197" s="56" t="s">
        <v>147</v>
      </c>
      <c r="C197" s="36" t="s">
        <v>5</v>
      </c>
      <c r="D197" s="25">
        <v>6</v>
      </c>
      <c r="E197" s="53"/>
      <c r="F197" s="54"/>
      <c r="G197" s="39">
        <f t="shared" ref="G197:G199" si="18">F197*D197</f>
        <v>0</v>
      </c>
    </row>
    <row r="198" spans="1:7" ht="12.75" customHeight="1" x14ac:dyDescent="0.3">
      <c r="A198" s="55"/>
      <c r="B198" s="56" t="s">
        <v>148</v>
      </c>
      <c r="C198" s="36" t="s">
        <v>5</v>
      </c>
      <c r="D198" s="25">
        <v>31</v>
      </c>
      <c r="E198" s="53"/>
      <c r="F198" s="54"/>
      <c r="G198" s="39">
        <f t="shared" si="18"/>
        <v>0</v>
      </c>
    </row>
    <row r="199" spans="1:7" ht="12.75" customHeight="1" x14ac:dyDescent="0.3">
      <c r="A199" s="55"/>
      <c r="B199" s="56" t="s">
        <v>149</v>
      </c>
      <c r="C199" s="36" t="s">
        <v>5</v>
      </c>
      <c r="D199" s="25">
        <v>5</v>
      </c>
      <c r="E199" s="53"/>
      <c r="F199" s="54"/>
      <c r="G199" s="39">
        <f t="shared" si="18"/>
        <v>0</v>
      </c>
    </row>
    <row r="200" spans="1:7" s="146" customFormat="1" ht="12.75" customHeight="1" x14ac:dyDescent="0.3">
      <c r="A200" s="55"/>
      <c r="B200" s="56"/>
      <c r="C200" s="36"/>
      <c r="D200" s="25"/>
      <c r="E200" s="53"/>
      <c r="F200" s="54"/>
      <c r="G200" s="39"/>
    </row>
    <row r="201" spans="1:7" s="146" customFormat="1" ht="12.75" customHeight="1" x14ac:dyDescent="0.3">
      <c r="A201" s="55"/>
      <c r="B201" s="56" t="s">
        <v>150</v>
      </c>
      <c r="C201" s="36" t="s">
        <v>5</v>
      </c>
      <c r="D201" s="25">
        <v>26</v>
      </c>
      <c r="E201" s="53"/>
      <c r="F201" s="54"/>
      <c r="G201" s="39">
        <f t="shared" ref="G201:G219" si="19">F201*D201</f>
        <v>0</v>
      </c>
    </row>
    <row r="202" spans="1:7" ht="12.75" customHeight="1" x14ac:dyDescent="0.3">
      <c r="A202" s="55"/>
      <c r="B202" s="56" t="s">
        <v>151</v>
      </c>
      <c r="C202" s="36" t="s">
        <v>5</v>
      </c>
      <c r="D202" s="25">
        <v>7</v>
      </c>
      <c r="E202" s="53"/>
      <c r="F202" s="54"/>
      <c r="G202" s="39">
        <f t="shared" si="19"/>
        <v>0</v>
      </c>
    </row>
    <row r="203" spans="1:7" ht="12.75" customHeight="1" x14ac:dyDescent="0.3">
      <c r="A203" s="55"/>
      <c r="B203" s="56" t="s">
        <v>152</v>
      </c>
      <c r="C203" s="36" t="s">
        <v>5</v>
      </c>
      <c r="D203" s="25">
        <v>2</v>
      </c>
      <c r="E203" s="53"/>
      <c r="F203" s="54"/>
      <c r="G203" s="39">
        <f t="shared" si="19"/>
        <v>0</v>
      </c>
    </row>
    <row r="204" spans="1:7" ht="12.75" customHeight="1" x14ac:dyDescent="0.3">
      <c r="A204" s="55"/>
      <c r="B204" s="56" t="s">
        <v>153</v>
      </c>
      <c r="C204" s="36" t="s">
        <v>5</v>
      </c>
      <c r="D204" s="25">
        <v>33</v>
      </c>
      <c r="E204" s="53"/>
      <c r="F204" s="54"/>
      <c r="G204" s="39">
        <f t="shared" si="19"/>
        <v>0</v>
      </c>
    </row>
    <row r="205" spans="1:7" ht="12.75" customHeight="1" x14ac:dyDescent="0.3">
      <c r="A205" s="55"/>
      <c r="B205" s="56" t="s">
        <v>154</v>
      </c>
      <c r="C205" s="36" t="s">
        <v>5</v>
      </c>
      <c r="D205" s="25">
        <v>25</v>
      </c>
      <c r="E205" s="53"/>
      <c r="F205" s="54"/>
      <c r="G205" s="39">
        <f t="shared" si="19"/>
        <v>0</v>
      </c>
    </row>
    <row r="206" spans="1:7" ht="12.75" customHeight="1" x14ac:dyDescent="0.3">
      <c r="A206" s="55"/>
      <c r="B206" s="56" t="s">
        <v>155</v>
      </c>
      <c r="C206" s="36" t="s">
        <v>5</v>
      </c>
      <c r="D206" s="25">
        <v>69</v>
      </c>
      <c r="E206" s="53"/>
      <c r="F206" s="54"/>
      <c r="G206" s="39">
        <f t="shared" si="19"/>
        <v>0</v>
      </c>
    </row>
    <row r="207" spans="1:7" ht="12.75" customHeight="1" x14ac:dyDescent="0.3">
      <c r="A207" s="55"/>
      <c r="B207" s="56" t="s">
        <v>156</v>
      </c>
      <c r="C207" s="36" t="s">
        <v>5</v>
      </c>
      <c r="D207" s="25">
        <v>17</v>
      </c>
      <c r="E207" s="53"/>
      <c r="F207" s="54"/>
      <c r="G207" s="39">
        <f t="shared" si="19"/>
        <v>0</v>
      </c>
    </row>
    <row r="208" spans="1:7" ht="12.75" customHeight="1" x14ac:dyDescent="0.3">
      <c r="A208" s="55"/>
      <c r="B208" s="56" t="s">
        <v>157</v>
      </c>
      <c r="C208" s="36" t="s">
        <v>5</v>
      </c>
      <c r="D208" s="25">
        <v>2</v>
      </c>
      <c r="E208" s="53"/>
      <c r="F208" s="54"/>
      <c r="G208" s="39">
        <f t="shared" si="19"/>
        <v>0</v>
      </c>
    </row>
    <row r="209" spans="1:7" ht="12.75" customHeight="1" x14ac:dyDescent="0.3">
      <c r="A209" s="55"/>
      <c r="B209" s="56" t="s">
        <v>158</v>
      </c>
      <c r="C209" s="36" t="s">
        <v>5</v>
      </c>
      <c r="D209" s="25">
        <v>18</v>
      </c>
      <c r="E209" s="53"/>
      <c r="F209" s="54"/>
      <c r="G209" s="39">
        <f t="shared" si="19"/>
        <v>0</v>
      </c>
    </row>
    <row r="210" spans="1:7" ht="12.75" customHeight="1" x14ac:dyDescent="0.3">
      <c r="A210" s="55"/>
      <c r="B210" s="56" t="s">
        <v>159</v>
      </c>
      <c r="C210" s="36" t="s">
        <v>5</v>
      </c>
      <c r="D210" s="25">
        <v>87</v>
      </c>
      <c r="E210" s="53"/>
      <c r="F210" s="54"/>
      <c r="G210" s="39">
        <f t="shared" si="19"/>
        <v>0</v>
      </c>
    </row>
    <row r="211" spans="1:7" s="67" customFormat="1" ht="12.75" customHeight="1" x14ac:dyDescent="0.3">
      <c r="A211" s="55"/>
      <c r="B211" s="56" t="s">
        <v>160</v>
      </c>
      <c r="C211" s="36" t="s">
        <v>5</v>
      </c>
      <c r="D211" s="25">
        <v>26</v>
      </c>
      <c r="E211" s="53"/>
      <c r="F211" s="54"/>
      <c r="G211" s="39">
        <f t="shared" si="19"/>
        <v>0</v>
      </c>
    </row>
    <row r="212" spans="1:7" ht="12.75" customHeight="1" x14ac:dyDescent="0.3">
      <c r="A212" s="55"/>
      <c r="B212" s="56" t="s">
        <v>161</v>
      </c>
      <c r="C212" s="36" t="s">
        <v>5</v>
      </c>
      <c r="D212" s="25">
        <v>2</v>
      </c>
      <c r="E212" s="53"/>
      <c r="F212" s="54"/>
      <c r="G212" s="39">
        <f t="shared" si="19"/>
        <v>0</v>
      </c>
    </row>
    <row r="213" spans="1:7" ht="12.75" customHeight="1" x14ac:dyDescent="0.3">
      <c r="A213" s="55"/>
      <c r="B213" s="56" t="s">
        <v>162</v>
      </c>
      <c r="C213" s="36" t="s">
        <v>5</v>
      </c>
      <c r="D213" s="25">
        <v>2</v>
      </c>
      <c r="E213" s="53"/>
      <c r="F213" s="54"/>
      <c r="G213" s="39">
        <f t="shared" si="19"/>
        <v>0</v>
      </c>
    </row>
    <row r="214" spans="1:7" ht="12.75" customHeight="1" x14ac:dyDescent="0.3">
      <c r="A214" s="55"/>
      <c r="B214" s="147" t="s">
        <v>163</v>
      </c>
      <c r="C214" s="148" t="s">
        <v>5</v>
      </c>
      <c r="D214" s="142">
        <v>13</v>
      </c>
      <c r="E214" s="149"/>
      <c r="F214" s="150"/>
      <c r="G214" s="151">
        <f t="shared" si="19"/>
        <v>0</v>
      </c>
    </row>
    <row r="215" spans="1:7" ht="12.75" customHeight="1" x14ac:dyDescent="0.3">
      <c r="A215" s="55"/>
      <c r="B215" s="147" t="s">
        <v>164</v>
      </c>
      <c r="C215" s="148" t="s">
        <v>5</v>
      </c>
      <c r="D215" s="142">
        <v>44</v>
      </c>
      <c r="E215" s="149"/>
      <c r="F215" s="150"/>
      <c r="G215" s="151">
        <f t="shared" si="19"/>
        <v>0</v>
      </c>
    </row>
    <row r="216" spans="1:7" ht="12.75" customHeight="1" x14ac:dyDescent="0.3">
      <c r="A216" s="55"/>
      <c r="B216" s="147" t="s">
        <v>165</v>
      </c>
      <c r="C216" s="148" t="s">
        <v>5</v>
      </c>
      <c r="D216" s="142">
        <v>2</v>
      </c>
      <c r="E216" s="149"/>
      <c r="F216" s="150"/>
      <c r="G216" s="151">
        <f t="shared" si="19"/>
        <v>0</v>
      </c>
    </row>
    <row r="217" spans="1:7" ht="12.75" customHeight="1" x14ac:dyDescent="0.3">
      <c r="A217" s="55"/>
      <c r="B217" s="147" t="s">
        <v>166</v>
      </c>
      <c r="C217" s="148" t="s">
        <v>5</v>
      </c>
      <c r="D217" s="142">
        <v>17</v>
      </c>
      <c r="E217" s="149"/>
      <c r="F217" s="150"/>
      <c r="G217" s="151">
        <f t="shared" si="19"/>
        <v>0</v>
      </c>
    </row>
    <row r="218" spans="1:7" ht="12.75" customHeight="1" x14ac:dyDescent="0.3">
      <c r="A218" s="55"/>
      <c r="B218" s="147" t="s">
        <v>167</v>
      </c>
      <c r="C218" s="148" t="s">
        <v>5</v>
      </c>
      <c r="D218" s="142">
        <v>6</v>
      </c>
      <c r="E218" s="149"/>
      <c r="F218" s="150"/>
      <c r="G218" s="151">
        <f t="shared" si="19"/>
        <v>0</v>
      </c>
    </row>
    <row r="219" spans="1:7" ht="12.75" customHeight="1" x14ac:dyDescent="0.3">
      <c r="A219" s="34"/>
      <c r="B219" s="35" t="s">
        <v>168</v>
      </c>
      <c r="C219" s="36" t="s">
        <v>20</v>
      </c>
      <c r="D219" s="25">
        <f>SUM(D197:D218)</f>
        <v>440</v>
      </c>
      <c r="E219" s="138"/>
      <c r="F219" s="54"/>
      <c r="G219" s="39">
        <f t="shared" si="19"/>
        <v>0</v>
      </c>
    </row>
    <row r="220" spans="1:7" ht="6.5" customHeight="1" x14ac:dyDescent="0.3">
      <c r="A220" s="55"/>
      <c r="B220" s="56"/>
      <c r="C220" s="36"/>
      <c r="D220" s="25"/>
      <c r="E220" s="53"/>
      <c r="F220" s="54"/>
      <c r="G220" s="39"/>
    </row>
    <row r="221" spans="1:7" ht="12.75" customHeight="1" x14ac:dyDescent="0.35">
      <c r="A221" s="73" t="s">
        <v>9</v>
      </c>
      <c r="B221" s="74" t="str">
        <f>B195</f>
        <v>ECLAIRAGE</v>
      </c>
      <c r="C221" s="75"/>
      <c r="D221" s="76"/>
      <c r="E221" s="76"/>
      <c r="F221" s="77"/>
      <c r="G221" s="78">
        <f>SUM(G195:G220)</f>
        <v>0</v>
      </c>
    </row>
    <row r="222" spans="1:7" ht="12.75" customHeight="1" x14ac:dyDescent="0.35">
      <c r="A222" s="152"/>
      <c r="B222" s="153"/>
      <c r="C222" s="154"/>
      <c r="D222" s="155"/>
      <c r="E222" s="155"/>
      <c r="F222" s="156"/>
      <c r="G222" s="157"/>
    </row>
    <row r="223" spans="1:7" ht="12.75" customHeight="1" x14ac:dyDescent="0.35">
      <c r="A223" s="46"/>
      <c r="B223" s="47" t="s">
        <v>169</v>
      </c>
      <c r="C223" s="48"/>
      <c r="D223" s="48"/>
      <c r="E223" s="48"/>
      <c r="F223" s="49"/>
      <c r="G223" s="50"/>
    </row>
    <row r="224" spans="1:7" ht="6.5" customHeight="1" x14ac:dyDescent="0.3">
      <c r="A224" s="51"/>
      <c r="B224" s="62"/>
      <c r="C224" s="53"/>
      <c r="D224" s="36"/>
      <c r="E224" s="53"/>
      <c r="F224" s="54"/>
      <c r="G224" s="39"/>
    </row>
    <row r="225" spans="1:7" s="67" customFormat="1" ht="12.75" customHeight="1" x14ac:dyDescent="0.3">
      <c r="A225" s="55"/>
      <c r="B225" s="56" t="s">
        <v>170</v>
      </c>
      <c r="C225" s="36" t="s">
        <v>5</v>
      </c>
      <c r="D225" s="25">
        <v>23</v>
      </c>
      <c r="E225" s="53"/>
      <c r="F225" s="54"/>
      <c r="G225" s="39">
        <f t="shared" ref="G225:G229" si="20">F225*D225</f>
        <v>0</v>
      </c>
    </row>
    <row r="226" spans="1:7" ht="12.75" customHeight="1" x14ac:dyDescent="0.3">
      <c r="A226" s="55"/>
      <c r="B226" s="56" t="s">
        <v>171</v>
      </c>
      <c r="C226" s="36" t="s">
        <v>5</v>
      </c>
      <c r="D226" s="25">
        <v>24</v>
      </c>
      <c r="E226" s="53"/>
      <c r="F226" s="54"/>
      <c r="G226" s="39">
        <f t="shared" si="20"/>
        <v>0</v>
      </c>
    </row>
    <row r="227" spans="1:7" ht="12.75" customHeight="1" x14ac:dyDescent="0.3">
      <c r="A227" s="55"/>
      <c r="B227" s="56" t="s">
        <v>172</v>
      </c>
      <c r="C227" s="36" t="s">
        <v>5</v>
      </c>
      <c r="D227" s="25">
        <v>16</v>
      </c>
      <c r="E227" s="53"/>
      <c r="F227" s="54"/>
      <c r="G227" s="39">
        <f t="shared" si="20"/>
        <v>0</v>
      </c>
    </row>
    <row r="228" spans="1:7" ht="12.75" customHeight="1" x14ac:dyDescent="0.3">
      <c r="A228" s="55"/>
      <c r="B228" s="56" t="s">
        <v>173</v>
      </c>
      <c r="C228" s="36" t="s">
        <v>5</v>
      </c>
      <c r="D228" s="25">
        <v>14</v>
      </c>
      <c r="E228" s="53"/>
      <c r="F228" s="54"/>
      <c r="G228" s="39">
        <f t="shared" si="20"/>
        <v>0</v>
      </c>
    </row>
    <row r="229" spans="1:7" ht="12.75" customHeight="1" x14ac:dyDescent="0.3">
      <c r="A229" s="55"/>
      <c r="B229" s="56" t="s">
        <v>174</v>
      </c>
      <c r="C229" s="36" t="s">
        <v>5</v>
      </c>
      <c r="D229" s="25">
        <v>4</v>
      </c>
      <c r="E229" s="53"/>
      <c r="F229" s="54"/>
      <c r="G229" s="39">
        <f t="shared" si="20"/>
        <v>0</v>
      </c>
    </row>
    <row r="230" spans="1:7" ht="12.75" customHeight="1" x14ac:dyDescent="0.3">
      <c r="A230" s="34"/>
      <c r="B230" s="35" t="s">
        <v>141</v>
      </c>
      <c r="C230" s="36" t="s">
        <v>20</v>
      </c>
      <c r="D230" s="25">
        <v>1</v>
      </c>
      <c r="E230" s="138"/>
      <c r="F230" s="54"/>
      <c r="G230" s="39"/>
    </row>
    <row r="231" spans="1:7" ht="12.75" customHeight="1" x14ac:dyDescent="0.3">
      <c r="A231" s="55"/>
      <c r="B231" s="56"/>
      <c r="C231" s="36"/>
      <c r="D231" s="36"/>
      <c r="E231" s="53"/>
      <c r="F231" s="54"/>
      <c r="G231" s="39"/>
    </row>
    <row r="232" spans="1:7" ht="12.75" customHeight="1" thickBot="1" x14ac:dyDescent="0.4">
      <c r="A232" s="94" t="s">
        <v>9</v>
      </c>
      <c r="B232" s="95" t="str">
        <f>B223</f>
        <v>ECLAIRAGE DE SECURITE (BAES)</v>
      </c>
      <c r="C232" s="96"/>
      <c r="D232" s="97"/>
      <c r="E232" s="97"/>
      <c r="F232" s="98"/>
      <c r="G232" s="99">
        <f>SUM(G223:G231)</f>
        <v>0</v>
      </c>
    </row>
    <row r="233" spans="1:7" ht="12.75" customHeight="1" x14ac:dyDescent="0.35">
      <c r="A233" s="158"/>
      <c r="B233" s="159"/>
      <c r="C233" s="160"/>
      <c r="D233" s="160"/>
      <c r="E233" s="160"/>
      <c r="F233" s="161"/>
      <c r="G233" s="162"/>
    </row>
    <row r="234" spans="1:7" ht="12.75" customHeight="1" x14ac:dyDescent="0.35">
      <c r="A234" s="46"/>
      <c r="B234" s="47" t="s">
        <v>175</v>
      </c>
      <c r="C234" s="48"/>
      <c r="D234" s="48"/>
      <c r="E234" s="48"/>
      <c r="F234" s="49"/>
      <c r="G234" s="50"/>
    </row>
    <row r="235" spans="1:7" s="67" customFormat="1" ht="12.75" customHeight="1" x14ac:dyDescent="0.3">
      <c r="A235" s="51"/>
      <c r="B235" s="62"/>
      <c r="C235" s="53"/>
      <c r="D235" s="36"/>
      <c r="E235" s="53"/>
      <c r="F235" s="54"/>
      <c r="G235" s="39"/>
    </row>
    <row r="236" spans="1:7" s="146" customFormat="1" ht="12.75" customHeight="1" x14ac:dyDescent="0.3">
      <c r="A236" s="55"/>
      <c r="B236" s="35" t="s">
        <v>176</v>
      </c>
      <c r="C236" s="36" t="s">
        <v>5</v>
      </c>
      <c r="D236" s="25">
        <v>27</v>
      </c>
      <c r="E236" s="53"/>
      <c r="F236" s="163"/>
      <c r="G236" s="39">
        <f t="shared" ref="G236:G240" si="21">F236*D236</f>
        <v>0</v>
      </c>
    </row>
    <row r="237" spans="1:7" ht="12.75" customHeight="1" x14ac:dyDescent="0.3">
      <c r="A237" s="55"/>
      <c r="B237" s="35" t="s">
        <v>177</v>
      </c>
      <c r="C237" s="36" t="s">
        <v>5</v>
      </c>
      <c r="D237" s="25">
        <v>2</v>
      </c>
      <c r="E237" s="53"/>
      <c r="F237" s="163"/>
      <c r="G237" s="39">
        <f t="shared" si="21"/>
        <v>0</v>
      </c>
    </row>
    <row r="238" spans="1:7" ht="12.75" customHeight="1" x14ac:dyDescent="0.3">
      <c r="A238" s="55"/>
      <c r="B238" s="35" t="s">
        <v>178</v>
      </c>
      <c r="C238" s="36" t="s">
        <v>5</v>
      </c>
      <c r="D238" s="25">
        <v>12</v>
      </c>
      <c r="E238" s="53"/>
      <c r="F238" s="163"/>
      <c r="G238" s="39">
        <f t="shared" si="21"/>
        <v>0</v>
      </c>
    </row>
    <row r="239" spans="1:7" ht="12.75" customHeight="1" x14ac:dyDescent="0.3">
      <c r="A239" s="55"/>
      <c r="B239" s="35" t="s">
        <v>179</v>
      </c>
      <c r="C239" s="36" t="s">
        <v>5</v>
      </c>
      <c r="D239" s="25">
        <v>12</v>
      </c>
      <c r="E239" s="53"/>
      <c r="F239" s="163"/>
      <c r="G239" s="39">
        <f t="shared" si="21"/>
        <v>0</v>
      </c>
    </row>
    <row r="240" spans="1:7" ht="12.75" customHeight="1" x14ac:dyDescent="0.3">
      <c r="A240" s="34"/>
      <c r="B240" s="35" t="s">
        <v>141</v>
      </c>
      <c r="C240" s="36" t="s">
        <v>20</v>
      </c>
      <c r="D240" s="25">
        <f>SUM(D236:D239)</f>
        <v>53</v>
      </c>
      <c r="E240" s="138"/>
      <c r="F240" s="54"/>
      <c r="G240" s="39">
        <f t="shared" si="21"/>
        <v>0</v>
      </c>
    </row>
    <row r="241" spans="1:7" s="67" customFormat="1" ht="12.75" customHeight="1" x14ac:dyDescent="0.35">
      <c r="A241" s="29"/>
      <c r="B241" s="30"/>
      <c r="C241" s="25"/>
      <c r="D241" s="25"/>
      <c r="E241" s="25"/>
      <c r="F241" s="83"/>
      <c r="G241" s="84"/>
    </row>
    <row r="242" spans="1:7" ht="12.75" customHeight="1" x14ac:dyDescent="0.35">
      <c r="A242" s="73" t="s">
        <v>9</v>
      </c>
      <c r="B242" s="74" t="str">
        <f>B234</f>
        <v>ECLAIRAGE EXTERIEUR</v>
      </c>
      <c r="C242" s="75"/>
      <c r="D242" s="76"/>
      <c r="E242" s="76"/>
      <c r="F242" s="77"/>
      <c r="G242" s="78">
        <f>SUM(G234:G241)</f>
        <v>0</v>
      </c>
    </row>
    <row r="243" spans="1:7" ht="12.75" customHeight="1" x14ac:dyDescent="0.35">
      <c r="A243" s="164"/>
      <c r="B243" s="165"/>
      <c r="C243" s="166"/>
      <c r="D243" s="167"/>
      <c r="E243" s="167"/>
      <c r="F243" s="168"/>
      <c r="G243" s="169"/>
    </row>
    <row r="244" spans="1:7" s="67" customFormat="1" ht="12.75" customHeight="1" x14ac:dyDescent="0.35">
      <c r="A244" s="46"/>
      <c r="B244" s="47" t="s">
        <v>180</v>
      </c>
      <c r="C244" s="48"/>
      <c r="D244" s="48"/>
      <c r="E244" s="48"/>
      <c r="F244" s="49"/>
      <c r="G244" s="50"/>
    </row>
    <row r="245" spans="1:7" s="146" customFormat="1" ht="12.75" customHeight="1" x14ac:dyDescent="0.3">
      <c r="A245" s="51"/>
      <c r="B245" s="62"/>
      <c r="C245" s="53"/>
      <c r="D245" s="36"/>
      <c r="E245" s="53"/>
      <c r="F245" s="54"/>
      <c r="G245" s="39"/>
    </row>
    <row r="246" spans="1:7" ht="12.75" customHeight="1" x14ac:dyDescent="0.3">
      <c r="A246" s="55"/>
      <c r="B246" s="56" t="s">
        <v>181</v>
      </c>
      <c r="C246" s="36" t="s">
        <v>5</v>
      </c>
      <c r="D246" s="25">
        <v>25</v>
      </c>
      <c r="E246" s="53"/>
      <c r="F246" s="170"/>
      <c r="G246" s="39">
        <f>F246*D246</f>
        <v>0</v>
      </c>
    </row>
    <row r="247" spans="1:7" ht="12.75" customHeight="1" x14ac:dyDescent="0.3">
      <c r="A247" s="55"/>
      <c r="B247" s="56" t="s">
        <v>182</v>
      </c>
      <c r="C247" s="36" t="s">
        <v>5</v>
      </c>
      <c r="D247" s="25">
        <v>25</v>
      </c>
      <c r="E247" s="53"/>
      <c r="F247" s="170"/>
      <c r="G247" s="39"/>
    </row>
    <row r="248" spans="1:7" ht="12.75" customHeight="1" x14ac:dyDescent="0.3">
      <c r="A248" s="55"/>
      <c r="B248" s="56" t="s">
        <v>183</v>
      </c>
      <c r="C248" s="36" t="s">
        <v>5</v>
      </c>
      <c r="D248" s="25">
        <v>3</v>
      </c>
      <c r="E248" s="53"/>
      <c r="F248" s="170"/>
      <c r="G248" s="39">
        <f>F248*D248</f>
        <v>0</v>
      </c>
    </row>
    <row r="249" spans="1:7" ht="12.75" customHeight="1" x14ac:dyDescent="0.3">
      <c r="A249" s="55"/>
      <c r="B249" s="56" t="s">
        <v>252</v>
      </c>
      <c r="C249" s="36" t="s">
        <v>5</v>
      </c>
      <c r="D249" s="25">
        <v>4</v>
      </c>
      <c r="E249" s="53"/>
      <c r="F249" s="170"/>
      <c r="G249" s="39">
        <f>F249*D249</f>
        <v>0</v>
      </c>
    </row>
    <row r="250" spans="1:7" ht="12.75" customHeight="1" x14ac:dyDescent="0.3">
      <c r="A250" s="55"/>
      <c r="B250" s="56" t="s">
        <v>168</v>
      </c>
      <c r="C250" s="36" t="s">
        <v>20</v>
      </c>
      <c r="D250" s="25">
        <v>1</v>
      </c>
      <c r="E250" s="53"/>
      <c r="F250" s="170"/>
      <c r="G250" s="39">
        <f>F250*D250</f>
        <v>0</v>
      </c>
    </row>
    <row r="251" spans="1:7" ht="12.75" customHeight="1" x14ac:dyDescent="0.35">
      <c r="A251" s="29"/>
      <c r="B251" s="30"/>
      <c r="C251" s="25"/>
      <c r="D251" s="25"/>
      <c r="E251" s="25"/>
      <c r="F251" s="83"/>
      <c r="G251" s="84"/>
    </row>
    <row r="252" spans="1:7" ht="12.75" customHeight="1" thickBot="1" x14ac:dyDescent="0.4">
      <c r="A252" s="94" t="s">
        <v>9</v>
      </c>
      <c r="B252" s="95" t="str">
        <f>B244</f>
        <v>BRASSEUR D'AIR</v>
      </c>
      <c r="C252" s="96"/>
      <c r="D252" s="97"/>
      <c r="E252" s="97"/>
      <c r="F252" s="98"/>
      <c r="G252" s="99">
        <f>SUM(G244:G251)</f>
        <v>0</v>
      </c>
    </row>
    <row r="253" spans="1:7" ht="12.75" customHeight="1" x14ac:dyDescent="0.35">
      <c r="A253" s="171"/>
      <c r="B253" s="172"/>
      <c r="C253" s="173"/>
      <c r="D253" s="174"/>
      <c r="E253" s="174"/>
      <c r="F253" s="175"/>
      <c r="G253" s="176"/>
    </row>
    <row r="254" spans="1:7" ht="12.75" customHeight="1" x14ac:dyDescent="0.3">
      <c r="A254" s="40" t="s">
        <v>9</v>
      </c>
      <c r="B254" s="41" t="s">
        <v>184</v>
      </c>
      <c r="C254" s="42"/>
      <c r="D254" s="43"/>
      <c r="E254" s="43"/>
      <c r="F254" s="44"/>
      <c r="G254" s="45"/>
    </row>
    <row r="255" spans="1:7" s="67" customFormat="1" ht="12.75" customHeight="1" x14ac:dyDescent="0.3">
      <c r="A255" s="34"/>
      <c r="B255" s="35"/>
      <c r="C255" s="36"/>
      <c r="D255" s="37"/>
      <c r="E255" s="37"/>
      <c r="F255" s="38"/>
      <c r="G255" s="39"/>
    </row>
    <row r="256" spans="1:7" ht="12.75" customHeight="1" x14ac:dyDescent="0.35">
      <c r="A256" s="46"/>
      <c r="B256" s="47" t="s">
        <v>185</v>
      </c>
      <c r="C256" s="48"/>
      <c r="D256" s="48"/>
      <c r="E256" s="48"/>
      <c r="F256" s="49"/>
      <c r="G256" s="50"/>
    </row>
    <row r="257" spans="1:7" ht="12.75" customHeight="1" x14ac:dyDescent="0.3">
      <c r="A257" s="51"/>
      <c r="B257" s="62"/>
      <c r="C257" s="53"/>
      <c r="D257" s="36"/>
      <c r="E257" s="53"/>
      <c r="F257" s="54"/>
      <c r="G257" s="39"/>
    </row>
    <row r="258" spans="1:7" ht="12.75" customHeight="1" x14ac:dyDescent="0.3">
      <c r="A258" s="55"/>
      <c r="B258" s="118" t="s">
        <v>186</v>
      </c>
      <c r="C258" s="36" t="s">
        <v>20</v>
      </c>
      <c r="D258" s="25">
        <v>1</v>
      </c>
      <c r="E258" s="53"/>
      <c r="F258" s="54"/>
      <c r="G258" s="39">
        <f t="shared" ref="G258:G265" si="22">F258*D258</f>
        <v>0</v>
      </c>
    </row>
    <row r="259" spans="1:7" ht="12.75" customHeight="1" x14ac:dyDescent="0.3">
      <c r="A259" s="55"/>
      <c r="B259" s="118" t="s">
        <v>187</v>
      </c>
      <c r="C259" s="36" t="s">
        <v>5</v>
      </c>
      <c r="D259" s="25">
        <v>16</v>
      </c>
      <c r="E259" s="53"/>
      <c r="F259" s="54"/>
      <c r="G259" s="39">
        <f t="shared" si="22"/>
        <v>0</v>
      </c>
    </row>
    <row r="260" spans="1:7" s="67" customFormat="1" ht="12.75" customHeight="1" x14ac:dyDescent="0.3">
      <c r="A260" s="55"/>
      <c r="B260" s="118" t="s">
        <v>188</v>
      </c>
      <c r="C260" s="36" t="s">
        <v>5</v>
      </c>
      <c r="D260" s="25">
        <v>4</v>
      </c>
      <c r="E260" s="53"/>
      <c r="F260" s="54"/>
      <c r="G260" s="39">
        <f t="shared" si="22"/>
        <v>0</v>
      </c>
    </row>
    <row r="261" spans="1:7" ht="12.75" customHeight="1" x14ac:dyDescent="0.3">
      <c r="A261" s="55"/>
      <c r="B261" s="118" t="s">
        <v>189</v>
      </c>
      <c r="C261" s="36" t="s">
        <v>5</v>
      </c>
      <c r="D261" s="25">
        <v>26</v>
      </c>
      <c r="E261" s="53"/>
      <c r="F261" s="54"/>
      <c r="G261" s="39">
        <f t="shared" si="22"/>
        <v>0</v>
      </c>
    </row>
    <row r="262" spans="1:7" ht="12.75" customHeight="1" x14ac:dyDescent="0.3">
      <c r="A262" s="55"/>
      <c r="B262" s="118" t="s">
        <v>190</v>
      </c>
      <c r="C262" s="36" t="s">
        <v>20</v>
      </c>
      <c r="D262" s="25">
        <v>1</v>
      </c>
      <c r="E262" s="53"/>
      <c r="F262" s="54"/>
      <c r="G262" s="39">
        <f t="shared" si="22"/>
        <v>0</v>
      </c>
    </row>
    <row r="263" spans="1:7" ht="12.75" customHeight="1" x14ac:dyDescent="0.3">
      <c r="A263" s="55"/>
      <c r="B263" s="118" t="s">
        <v>191</v>
      </c>
      <c r="C263" s="36" t="s">
        <v>20</v>
      </c>
      <c r="D263" s="25">
        <v>2</v>
      </c>
      <c r="E263" s="53"/>
      <c r="F263" s="54"/>
      <c r="G263" s="39">
        <f t="shared" si="22"/>
        <v>0</v>
      </c>
    </row>
    <row r="264" spans="1:7" ht="12.75" customHeight="1" x14ac:dyDescent="0.3">
      <c r="A264" s="34"/>
      <c r="B264" s="35" t="s">
        <v>255</v>
      </c>
      <c r="C264" s="36" t="s">
        <v>20</v>
      </c>
      <c r="D264" s="25">
        <v>2</v>
      </c>
      <c r="E264" s="37"/>
      <c r="F264" s="54"/>
      <c r="G264" s="39">
        <f t="shared" si="22"/>
        <v>0</v>
      </c>
    </row>
    <row r="265" spans="1:7" ht="12.75" customHeight="1" x14ac:dyDescent="0.3">
      <c r="A265" s="34"/>
      <c r="B265" s="79" t="s">
        <v>193</v>
      </c>
      <c r="C265" s="36" t="s">
        <v>20</v>
      </c>
      <c r="D265" s="25">
        <v>2</v>
      </c>
      <c r="E265" s="37"/>
      <c r="F265" s="54"/>
      <c r="G265" s="39">
        <f t="shared" si="22"/>
        <v>0</v>
      </c>
    </row>
    <row r="266" spans="1:7" ht="12.75" customHeight="1" x14ac:dyDescent="0.3">
      <c r="A266" s="34"/>
      <c r="B266" s="35"/>
      <c r="C266" s="36"/>
      <c r="D266" s="37"/>
      <c r="E266" s="37"/>
      <c r="F266" s="38"/>
      <c r="G266" s="39"/>
    </row>
    <row r="267" spans="1:7" ht="12.75" customHeight="1" thickBot="1" x14ac:dyDescent="0.4">
      <c r="A267" s="94" t="s">
        <v>9</v>
      </c>
      <c r="B267" s="95" t="str">
        <f>B256</f>
        <v>ALARME INCENDIE</v>
      </c>
      <c r="C267" s="96"/>
      <c r="D267" s="97"/>
      <c r="E267" s="97"/>
      <c r="F267" s="98"/>
      <c r="G267" s="99">
        <f>SUM(G256:G266)</f>
        <v>0</v>
      </c>
    </row>
    <row r="268" spans="1:7" ht="12.75" customHeight="1" x14ac:dyDescent="0.3">
      <c r="A268" s="139"/>
      <c r="B268" s="140"/>
      <c r="C268" s="127"/>
      <c r="D268" s="177"/>
      <c r="E268" s="177"/>
      <c r="F268" s="178"/>
      <c r="G268" s="130">
        <f>F268*D268</f>
        <v>0</v>
      </c>
    </row>
    <row r="269" spans="1:7" ht="12.75" customHeight="1" x14ac:dyDescent="0.35">
      <c r="A269" s="46"/>
      <c r="B269" s="47" t="s">
        <v>194</v>
      </c>
      <c r="C269" s="48"/>
      <c r="D269" s="48"/>
      <c r="E269" s="48"/>
      <c r="F269" s="49"/>
      <c r="G269" s="50"/>
    </row>
    <row r="270" spans="1:7" ht="12.75" customHeight="1" x14ac:dyDescent="0.3">
      <c r="A270" s="51"/>
      <c r="B270" s="62"/>
      <c r="C270" s="53"/>
      <c r="D270" s="36"/>
      <c r="E270" s="53"/>
      <c r="F270" s="54"/>
      <c r="G270" s="39"/>
    </row>
    <row r="271" spans="1:7" ht="12.75" customHeight="1" x14ac:dyDescent="0.3">
      <c r="A271" s="55"/>
      <c r="B271" s="35" t="s">
        <v>195</v>
      </c>
      <c r="C271" s="36" t="s">
        <v>5</v>
      </c>
      <c r="D271" s="25">
        <v>33</v>
      </c>
      <c r="E271" s="53"/>
      <c r="F271" s="54"/>
      <c r="G271" s="39">
        <f t="shared" ref="G271:G281" si="23">F271*D271</f>
        <v>0</v>
      </c>
    </row>
    <row r="272" spans="1:7" ht="12.75" customHeight="1" x14ac:dyDescent="0.3">
      <c r="A272" s="55"/>
      <c r="B272" s="35" t="s">
        <v>196</v>
      </c>
      <c r="C272" s="36" t="s">
        <v>5</v>
      </c>
      <c r="D272" s="25">
        <v>11</v>
      </c>
      <c r="E272" s="53"/>
      <c r="F272" s="54"/>
      <c r="G272" s="39">
        <f t="shared" si="23"/>
        <v>0</v>
      </c>
    </row>
    <row r="273" spans="1:7" ht="12.75" customHeight="1" x14ac:dyDescent="0.3">
      <c r="A273" s="34"/>
      <c r="B273" s="35" t="s">
        <v>197</v>
      </c>
      <c r="C273" s="36" t="s">
        <v>5</v>
      </c>
      <c r="D273" s="25">
        <v>2</v>
      </c>
      <c r="E273" s="138"/>
      <c r="F273" s="54"/>
      <c r="G273" s="39">
        <f t="shared" si="23"/>
        <v>0</v>
      </c>
    </row>
    <row r="274" spans="1:7" ht="12.75" customHeight="1" x14ac:dyDescent="0.3">
      <c r="A274" s="34"/>
      <c r="B274" s="35" t="s">
        <v>198</v>
      </c>
      <c r="C274" s="36" t="s">
        <v>5</v>
      </c>
      <c r="D274" s="25">
        <v>11</v>
      </c>
      <c r="E274" s="138"/>
      <c r="F274" s="54"/>
      <c r="G274" s="39">
        <f t="shared" si="23"/>
        <v>0</v>
      </c>
    </row>
    <row r="275" spans="1:7" ht="12.75" customHeight="1" x14ac:dyDescent="0.3">
      <c r="A275" s="34"/>
      <c r="B275" s="35" t="s">
        <v>199</v>
      </c>
      <c r="C275" s="36" t="s">
        <v>5</v>
      </c>
      <c r="D275" s="25">
        <f>D179</f>
        <v>3</v>
      </c>
      <c r="E275" s="138"/>
      <c r="F275" s="54"/>
      <c r="G275" s="39">
        <f>F275*D275</f>
        <v>0</v>
      </c>
    </row>
    <row r="276" spans="1:7" ht="12.75" customHeight="1" x14ac:dyDescent="0.3">
      <c r="A276" s="55"/>
      <c r="B276" s="35" t="s">
        <v>200</v>
      </c>
      <c r="C276" s="36" t="s">
        <v>5</v>
      </c>
      <c r="D276" s="25">
        <f>D180</f>
        <v>17</v>
      </c>
      <c r="E276" s="53"/>
      <c r="F276" s="54"/>
      <c r="G276" s="39">
        <f t="shared" si="23"/>
        <v>0</v>
      </c>
    </row>
    <row r="277" spans="1:7" ht="12.75" customHeight="1" x14ac:dyDescent="0.3">
      <c r="A277" s="55"/>
      <c r="B277" s="35" t="s">
        <v>201</v>
      </c>
      <c r="C277" s="36" t="s">
        <v>20</v>
      </c>
      <c r="D277" s="25">
        <v>2</v>
      </c>
      <c r="E277" s="53"/>
      <c r="F277" s="54"/>
      <c r="G277" s="39">
        <f t="shared" si="23"/>
        <v>0</v>
      </c>
    </row>
    <row r="278" spans="1:7" s="67" customFormat="1" ht="12.75" customHeight="1" x14ac:dyDescent="0.3">
      <c r="A278" s="34"/>
      <c r="B278" s="35" t="s">
        <v>202</v>
      </c>
      <c r="C278" s="36" t="s">
        <v>20</v>
      </c>
      <c r="D278" s="25">
        <f>D281</f>
        <v>148</v>
      </c>
      <c r="E278" s="138"/>
      <c r="F278" s="54"/>
      <c r="G278" s="39">
        <f t="shared" si="23"/>
        <v>0</v>
      </c>
    </row>
    <row r="279" spans="1:7" ht="12.75" customHeight="1" x14ac:dyDescent="0.3">
      <c r="A279" s="34"/>
      <c r="B279" s="35" t="s">
        <v>203</v>
      </c>
      <c r="C279" s="36" t="s">
        <v>20</v>
      </c>
      <c r="D279" s="25">
        <v>2</v>
      </c>
      <c r="E279" s="138"/>
      <c r="F279" s="54"/>
      <c r="G279" s="39">
        <f t="shared" si="23"/>
        <v>0</v>
      </c>
    </row>
    <row r="280" spans="1:7" ht="12.75" customHeight="1" x14ac:dyDescent="0.3">
      <c r="A280" s="34"/>
      <c r="B280" s="35" t="s">
        <v>204</v>
      </c>
      <c r="C280" s="36" t="s">
        <v>20</v>
      </c>
      <c r="D280" s="25">
        <f>D281*2</f>
        <v>296</v>
      </c>
      <c r="E280" s="37"/>
      <c r="F280" s="54"/>
      <c r="G280" s="39">
        <f t="shared" si="23"/>
        <v>0</v>
      </c>
    </row>
    <row r="281" spans="1:7" ht="12.75" customHeight="1" x14ac:dyDescent="0.3">
      <c r="A281" s="34"/>
      <c r="B281" s="35" t="s">
        <v>205</v>
      </c>
      <c r="C281" s="36" t="s">
        <v>5</v>
      </c>
      <c r="D281" s="25">
        <f>D271+D272+D273+D274+(D275*2)+(D276*5)</f>
        <v>148</v>
      </c>
      <c r="E281" s="37"/>
      <c r="F281" s="54"/>
      <c r="G281" s="39">
        <f t="shared" si="23"/>
        <v>0</v>
      </c>
    </row>
    <row r="282" spans="1:7" ht="12.75" customHeight="1" x14ac:dyDescent="0.3">
      <c r="A282" s="34"/>
      <c r="B282" s="35"/>
      <c r="C282" s="36"/>
      <c r="D282" s="37"/>
      <c r="E282" s="37"/>
      <c r="F282" s="38"/>
      <c r="G282" s="39"/>
    </row>
    <row r="283" spans="1:7" ht="12.75" customHeight="1" thickBot="1" x14ac:dyDescent="0.4">
      <c r="A283" s="94" t="s">
        <v>9</v>
      </c>
      <c r="B283" s="95" t="str">
        <f>B269</f>
        <v>PRECABLAGE BANALISE VDI</v>
      </c>
      <c r="C283" s="96"/>
      <c r="D283" s="97"/>
      <c r="E283" s="97"/>
      <c r="F283" s="98"/>
      <c r="G283" s="99">
        <f>SUM(G269:G282)</f>
        <v>0</v>
      </c>
    </row>
    <row r="284" spans="1:7" ht="12.75" customHeight="1" x14ac:dyDescent="0.3">
      <c r="A284" s="179"/>
      <c r="B284" s="180"/>
      <c r="C284" s="180"/>
      <c r="D284" s="180"/>
      <c r="E284" s="180"/>
      <c r="F284" s="181"/>
      <c r="G284" s="182"/>
    </row>
    <row r="285" spans="1:7" ht="12.75" customHeight="1" x14ac:dyDescent="0.35">
      <c r="A285" s="46"/>
      <c r="B285" s="47" t="s">
        <v>206</v>
      </c>
      <c r="C285" s="48"/>
      <c r="D285" s="48"/>
      <c r="E285" s="48"/>
      <c r="F285" s="49"/>
      <c r="G285" s="50"/>
    </row>
    <row r="286" spans="1:7" ht="12.75" customHeight="1" x14ac:dyDescent="0.3">
      <c r="A286" s="51"/>
      <c r="B286" s="62"/>
      <c r="C286" s="53"/>
      <c r="D286" s="36"/>
      <c r="E286" s="53"/>
      <c r="F286" s="54"/>
      <c r="G286" s="39"/>
    </row>
    <row r="287" spans="1:7" ht="12.75" customHeight="1" x14ac:dyDescent="0.3">
      <c r="A287" s="55"/>
      <c r="B287" s="118" t="s">
        <v>207</v>
      </c>
      <c r="C287" s="36" t="s">
        <v>5</v>
      </c>
      <c r="D287" s="25">
        <v>1</v>
      </c>
      <c r="E287" s="53"/>
      <c r="F287" s="54"/>
      <c r="G287" s="39">
        <f t="shared" ref="G287:G294" si="24">F287*D287</f>
        <v>0</v>
      </c>
    </row>
    <row r="288" spans="1:7" ht="12.75" customHeight="1" x14ac:dyDescent="0.3">
      <c r="A288" s="55"/>
      <c r="B288" s="118" t="s">
        <v>208</v>
      </c>
      <c r="C288" s="36" t="s">
        <v>5</v>
      </c>
      <c r="D288" s="25">
        <v>1</v>
      </c>
      <c r="E288" s="53"/>
      <c r="F288" s="54"/>
      <c r="G288" s="39">
        <f t="shared" si="24"/>
        <v>0</v>
      </c>
    </row>
    <row r="289" spans="1:7" ht="12.75" customHeight="1" x14ac:dyDescent="0.3">
      <c r="A289" s="55"/>
      <c r="B289" s="118" t="s">
        <v>209</v>
      </c>
      <c r="C289" s="36" t="s">
        <v>20</v>
      </c>
      <c r="D289" s="25">
        <v>1</v>
      </c>
      <c r="E289" s="53"/>
      <c r="F289" s="54"/>
      <c r="G289" s="39">
        <f t="shared" si="24"/>
        <v>0</v>
      </c>
    </row>
    <row r="290" spans="1:7" s="67" customFormat="1" ht="12.75" customHeight="1" x14ac:dyDescent="0.3">
      <c r="A290" s="55"/>
      <c r="B290" s="118" t="s">
        <v>210</v>
      </c>
      <c r="C290" s="36" t="s">
        <v>5</v>
      </c>
      <c r="D290" s="25">
        <v>1</v>
      </c>
      <c r="E290" s="53"/>
      <c r="F290" s="54"/>
      <c r="G290" s="39">
        <f t="shared" si="24"/>
        <v>0</v>
      </c>
    </row>
    <row r="291" spans="1:7" ht="12.75" customHeight="1" x14ac:dyDescent="0.3">
      <c r="A291" s="55"/>
      <c r="B291" s="118" t="s">
        <v>211</v>
      </c>
      <c r="C291" s="36" t="s">
        <v>5</v>
      </c>
      <c r="D291" s="25">
        <v>2</v>
      </c>
      <c r="E291" s="53"/>
      <c r="F291" s="54"/>
      <c r="G291" s="39">
        <f t="shared" si="24"/>
        <v>0</v>
      </c>
    </row>
    <row r="292" spans="1:7" ht="12.75" customHeight="1" x14ac:dyDescent="0.3">
      <c r="A292" s="55"/>
      <c r="B292" s="118" t="s">
        <v>212</v>
      </c>
      <c r="C292" s="36" t="s">
        <v>5</v>
      </c>
      <c r="D292" s="25">
        <v>4</v>
      </c>
      <c r="E292" s="53"/>
      <c r="F292" s="54"/>
      <c r="G292" s="39">
        <f t="shared" si="24"/>
        <v>0</v>
      </c>
    </row>
    <row r="293" spans="1:7" ht="12.75" customHeight="1" x14ac:dyDescent="0.3">
      <c r="A293" s="34"/>
      <c r="B293" s="35" t="s">
        <v>192</v>
      </c>
      <c r="C293" s="36" t="s">
        <v>20</v>
      </c>
      <c r="D293" s="25">
        <v>1</v>
      </c>
      <c r="E293" s="37"/>
      <c r="F293" s="54"/>
      <c r="G293" s="39">
        <f t="shared" si="24"/>
        <v>0</v>
      </c>
    </row>
    <row r="294" spans="1:7" ht="12.75" customHeight="1" x14ac:dyDescent="0.3">
      <c r="A294" s="34"/>
      <c r="B294" s="79" t="s">
        <v>44</v>
      </c>
      <c r="C294" s="36" t="s">
        <v>20</v>
      </c>
      <c r="D294" s="25">
        <v>1</v>
      </c>
      <c r="E294" s="37"/>
      <c r="F294" s="54"/>
      <c r="G294" s="39">
        <f t="shared" si="24"/>
        <v>0</v>
      </c>
    </row>
    <row r="295" spans="1:7" ht="8.5" customHeight="1" x14ac:dyDescent="0.3">
      <c r="A295" s="34"/>
      <c r="B295" s="79"/>
      <c r="C295" s="36"/>
      <c r="D295" s="36"/>
      <c r="E295" s="37"/>
      <c r="F295" s="54"/>
      <c r="G295" s="39"/>
    </row>
    <row r="296" spans="1:7" ht="12.75" customHeight="1" x14ac:dyDescent="0.35">
      <c r="A296" s="73" t="s">
        <v>9</v>
      </c>
      <c r="B296" s="74" t="str">
        <f>B285</f>
        <v>TELEVISION</v>
      </c>
      <c r="C296" s="75"/>
      <c r="D296" s="76"/>
      <c r="E296" s="76"/>
      <c r="F296" s="77"/>
      <c r="G296" s="78">
        <f>SUM(G285:G295)</f>
        <v>0</v>
      </c>
    </row>
    <row r="297" spans="1:7" ht="12.75" customHeight="1" x14ac:dyDescent="0.3">
      <c r="A297" s="183"/>
      <c r="B297" s="184"/>
      <c r="C297" s="36"/>
      <c r="D297" s="36"/>
      <c r="E297" s="36"/>
      <c r="F297" s="114"/>
      <c r="G297" s="115"/>
    </row>
    <row r="298" spans="1:7" ht="12.75" customHeight="1" x14ac:dyDescent="0.35">
      <c r="A298" s="46"/>
      <c r="B298" s="47" t="s">
        <v>213</v>
      </c>
      <c r="C298" s="48"/>
      <c r="D298" s="48"/>
      <c r="E298" s="48"/>
      <c r="F298" s="49"/>
      <c r="G298" s="50"/>
    </row>
    <row r="299" spans="1:7" ht="12.75" customHeight="1" x14ac:dyDescent="0.3">
      <c r="A299" s="51"/>
      <c r="B299" s="62"/>
      <c r="C299" s="53"/>
      <c r="D299" s="36"/>
      <c r="E299" s="53"/>
      <c r="F299" s="54"/>
      <c r="G299" s="39"/>
    </row>
    <row r="300" spans="1:7" ht="12.75" customHeight="1" x14ac:dyDescent="0.3">
      <c r="A300" s="55"/>
      <c r="B300" s="118" t="s">
        <v>214</v>
      </c>
      <c r="C300" s="36" t="s">
        <v>20</v>
      </c>
      <c r="D300" s="25">
        <v>1</v>
      </c>
      <c r="E300" s="53"/>
      <c r="F300" s="54"/>
      <c r="G300" s="39">
        <f t="shared" ref="G300:G307" si="25">F300*D300</f>
        <v>0</v>
      </c>
    </row>
    <row r="301" spans="1:7" ht="12.75" customHeight="1" x14ac:dyDescent="0.3">
      <c r="A301" s="55"/>
      <c r="B301" s="118" t="s">
        <v>215</v>
      </c>
      <c r="C301" s="36" t="s">
        <v>5</v>
      </c>
      <c r="D301" s="25">
        <v>2</v>
      </c>
      <c r="E301" s="53"/>
      <c r="F301" s="54"/>
      <c r="G301" s="39">
        <f t="shared" si="25"/>
        <v>0</v>
      </c>
    </row>
    <row r="302" spans="1:7" s="67" customFormat="1" ht="12.75" customHeight="1" x14ac:dyDescent="0.3">
      <c r="A302" s="55"/>
      <c r="B302" s="118" t="s">
        <v>216</v>
      </c>
      <c r="C302" s="36" t="s">
        <v>5</v>
      </c>
      <c r="D302" s="25">
        <v>19</v>
      </c>
      <c r="E302" s="53"/>
      <c r="F302" s="54"/>
      <c r="G302" s="39">
        <f t="shared" si="25"/>
        <v>0</v>
      </c>
    </row>
    <row r="303" spans="1:7" ht="12.75" customHeight="1" x14ac:dyDescent="0.3">
      <c r="A303" s="55"/>
      <c r="B303" s="118" t="s">
        <v>217</v>
      </c>
      <c r="C303" s="36" t="s">
        <v>5</v>
      </c>
      <c r="D303" s="25">
        <v>2</v>
      </c>
      <c r="E303" s="53"/>
      <c r="F303" s="54"/>
      <c r="G303" s="39">
        <f t="shared" si="25"/>
        <v>0</v>
      </c>
    </row>
    <row r="304" spans="1:7" ht="12.75" customHeight="1" x14ac:dyDescent="0.3">
      <c r="A304" s="55"/>
      <c r="B304" s="118" t="s">
        <v>188</v>
      </c>
      <c r="C304" s="36" t="s">
        <v>5</v>
      </c>
      <c r="D304" s="25">
        <v>2</v>
      </c>
      <c r="E304" s="53"/>
      <c r="F304" s="54"/>
      <c r="G304" s="39">
        <f t="shared" si="25"/>
        <v>0</v>
      </c>
    </row>
    <row r="305" spans="1:7" ht="12.75" customHeight="1" x14ac:dyDescent="0.3">
      <c r="A305" s="55"/>
      <c r="B305" s="118" t="s">
        <v>218</v>
      </c>
      <c r="C305" s="36" t="s">
        <v>5</v>
      </c>
      <c r="D305" s="25">
        <v>1</v>
      </c>
      <c r="E305" s="53"/>
      <c r="F305" s="54"/>
      <c r="G305" s="39">
        <f t="shared" si="25"/>
        <v>0</v>
      </c>
    </row>
    <row r="306" spans="1:7" ht="12.75" customHeight="1" x14ac:dyDescent="0.3">
      <c r="A306" s="34"/>
      <c r="B306" s="35" t="s">
        <v>192</v>
      </c>
      <c r="C306" s="36" t="s">
        <v>20</v>
      </c>
      <c r="D306" s="25">
        <v>1</v>
      </c>
      <c r="E306" s="37"/>
      <c r="F306" s="54"/>
      <c r="G306" s="39">
        <f t="shared" si="25"/>
        <v>0</v>
      </c>
    </row>
    <row r="307" spans="1:7" ht="12.75" customHeight="1" x14ac:dyDescent="0.3">
      <c r="A307" s="34"/>
      <c r="B307" s="79" t="s">
        <v>193</v>
      </c>
      <c r="C307" s="36" t="s">
        <v>20</v>
      </c>
      <c r="D307" s="25">
        <v>1</v>
      </c>
      <c r="E307" s="37"/>
      <c r="F307" s="54"/>
      <c r="G307" s="39">
        <f t="shared" si="25"/>
        <v>0</v>
      </c>
    </row>
    <row r="308" spans="1:7" ht="12.75" customHeight="1" x14ac:dyDescent="0.3">
      <c r="A308" s="34"/>
      <c r="B308" s="35"/>
      <c r="C308" s="36"/>
      <c r="D308" s="37"/>
      <c r="E308" s="37"/>
      <c r="F308" s="38"/>
      <c r="G308" s="39"/>
    </row>
    <row r="309" spans="1:7" ht="12.75" customHeight="1" thickBot="1" x14ac:dyDescent="0.4">
      <c r="A309" s="94" t="s">
        <v>9</v>
      </c>
      <c r="B309" s="95" t="str">
        <f>B298</f>
        <v>ALARME INTRUSION</v>
      </c>
      <c r="C309" s="96"/>
      <c r="D309" s="97"/>
      <c r="E309" s="97"/>
      <c r="F309" s="98"/>
      <c r="G309" s="99">
        <f>SUM(G298:G308)</f>
        <v>0</v>
      </c>
    </row>
    <row r="310" spans="1:7" ht="10" customHeight="1" x14ac:dyDescent="0.3">
      <c r="A310" s="185"/>
      <c r="B310" s="186"/>
      <c r="C310" s="180"/>
      <c r="D310" s="180"/>
      <c r="E310" s="180"/>
      <c r="F310" s="181"/>
      <c r="G310" s="182"/>
    </row>
    <row r="311" spans="1:7" ht="12.75" customHeight="1" x14ac:dyDescent="0.35">
      <c r="A311" s="46"/>
      <c r="B311" s="47" t="s">
        <v>219</v>
      </c>
      <c r="C311" s="48"/>
      <c r="D311" s="48"/>
      <c r="E311" s="48"/>
      <c r="F311" s="49"/>
      <c r="G311" s="50"/>
    </row>
    <row r="312" spans="1:7" ht="12.75" customHeight="1" x14ac:dyDescent="0.3">
      <c r="A312" s="51"/>
      <c r="B312" s="62"/>
      <c r="C312" s="53"/>
      <c r="D312" s="36"/>
      <c r="E312" s="53"/>
      <c r="F312" s="54"/>
      <c r="G312" s="39"/>
    </row>
    <row r="313" spans="1:7" ht="12.75" customHeight="1" x14ac:dyDescent="0.3">
      <c r="A313" s="55"/>
      <c r="B313" s="118" t="s">
        <v>220</v>
      </c>
      <c r="C313" s="36" t="s">
        <v>5</v>
      </c>
      <c r="D313" s="25">
        <v>2</v>
      </c>
      <c r="E313" s="53"/>
      <c r="F313" s="54"/>
      <c r="G313" s="39">
        <f t="shared" ref="G313:G318" si="26">F313*D313</f>
        <v>0</v>
      </c>
    </row>
    <row r="314" spans="1:7" s="67" customFormat="1" ht="12.75" customHeight="1" x14ac:dyDescent="0.3">
      <c r="A314" s="58"/>
      <c r="B314" s="118" t="s">
        <v>221</v>
      </c>
      <c r="C314" s="36" t="s">
        <v>20</v>
      </c>
      <c r="D314" s="25">
        <v>2</v>
      </c>
      <c r="E314" s="53"/>
      <c r="F314" s="54"/>
      <c r="G314" s="39">
        <f t="shared" si="26"/>
        <v>0</v>
      </c>
    </row>
    <row r="315" spans="1:7" ht="12.75" customHeight="1" x14ac:dyDescent="0.3">
      <c r="A315" s="55"/>
      <c r="B315" s="118" t="s">
        <v>222</v>
      </c>
      <c r="C315" s="36" t="s">
        <v>5</v>
      </c>
      <c r="D315" s="25">
        <v>2</v>
      </c>
      <c r="E315" s="53"/>
      <c r="F315" s="54"/>
      <c r="G315" s="39">
        <f t="shared" si="26"/>
        <v>0</v>
      </c>
    </row>
    <row r="316" spans="1:7" ht="12.75" customHeight="1" x14ac:dyDescent="0.3">
      <c r="A316" s="55"/>
      <c r="B316" s="118" t="s">
        <v>223</v>
      </c>
      <c r="C316" s="36" t="s">
        <v>5</v>
      </c>
      <c r="D316" s="25">
        <v>5</v>
      </c>
      <c r="E316" s="53"/>
      <c r="F316" s="54"/>
      <c r="G316" s="39">
        <f t="shared" si="26"/>
        <v>0</v>
      </c>
    </row>
    <row r="317" spans="1:7" ht="12.75" customHeight="1" x14ac:dyDescent="0.3">
      <c r="A317" s="34"/>
      <c r="B317" s="35" t="s">
        <v>192</v>
      </c>
      <c r="C317" s="36" t="s">
        <v>20</v>
      </c>
      <c r="D317" s="25">
        <f>SUM(D313:D316)</f>
        <v>11</v>
      </c>
      <c r="E317" s="37"/>
      <c r="F317" s="54"/>
      <c r="G317" s="39">
        <f t="shared" si="26"/>
        <v>0</v>
      </c>
    </row>
    <row r="318" spans="1:7" ht="12.75" customHeight="1" x14ac:dyDescent="0.3">
      <c r="A318" s="34"/>
      <c r="B318" s="79" t="s">
        <v>224</v>
      </c>
      <c r="C318" s="36" t="s">
        <v>20</v>
      </c>
      <c r="D318" s="25">
        <v>1</v>
      </c>
      <c r="E318" s="37"/>
      <c r="F318" s="54"/>
      <c r="G318" s="39">
        <f t="shared" si="26"/>
        <v>0</v>
      </c>
    </row>
    <row r="319" spans="1:7" s="67" customFormat="1" ht="12.75" customHeight="1" x14ac:dyDescent="0.3">
      <c r="A319" s="34"/>
      <c r="B319" s="79"/>
      <c r="C319" s="36"/>
      <c r="D319" s="36"/>
      <c r="E319" s="37"/>
      <c r="F319" s="54"/>
      <c r="G319" s="39"/>
    </row>
    <row r="320" spans="1:7" ht="12.75" customHeight="1" x14ac:dyDescent="0.35">
      <c r="A320" s="73" t="s">
        <v>9</v>
      </c>
      <c r="B320" s="74" t="str">
        <f>B311</f>
        <v>CONTRÔLE D'ACCES</v>
      </c>
      <c r="C320" s="75"/>
      <c r="D320" s="76"/>
      <c r="E320" s="76"/>
      <c r="F320" s="77"/>
      <c r="G320" s="78">
        <f>SUM(G311:G319)</f>
        <v>0</v>
      </c>
    </row>
    <row r="321" spans="1:7" ht="12.75" customHeight="1" x14ac:dyDescent="0.3">
      <c r="A321" s="183"/>
      <c r="B321" s="184"/>
      <c r="C321" s="36"/>
      <c r="D321" s="36"/>
      <c r="E321" s="36"/>
      <c r="F321" s="114"/>
      <c r="G321" s="115"/>
    </row>
    <row r="322" spans="1:7" ht="12.75" customHeight="1" x14ac:dyDescent="0.35">
      <c r="A322" s="46"/>
      <c r="B322" s="47" t="s">
        <v>225</v>
      </c>
      <c r="C322" s="48"/>
      <c r="D322" s="48"/>
      <c r="E322" s="48"/>
      <c r="F322" s="49"/>
      <c r="G322" s="50"/>
    </row>
    <row r="323" spans="1:7" s="67" customFormat="1" ht="8.5" customHeight="1" x14ac:dyDescent="0.3">
      <c r="A323" s="51"/>
      <c r="B323" s="62"/>
      <c r="C323" s="53"/>
      <c r="D323" s="36"/>
      <c r="E323" s="53"/>
      <c r="F323" s="54"/>
      <c r="G323" s="39"/>
    </row>
    <row r="324" spans="1:7" ht="12.75" customHeight="1" x14ac:dyDescent="0.3">
      <c r="A324" s="58"/>
      <c r="B324" s="118" t="s">
        <v>226</v>
      </c>
      <c r="C324" s="36" t="s">
        <v>5</v>
      </c>
      <c r="D324" s="25">
        <v>1</v>
      </c>
      <c r="E324" s="53"/>
      <c r="F324" s="54"/>
      <c r="G324" s="39">
        <f t="shared" ref="G324:G329" si="27">F324*D324</f>
        <v>0</v>
      </c>
    </row>
    <row r="325" spans="1:7" ht="12.5" customHeight="1" x14ac:dyDescent="0.3">
      <c r="A325" s="58"/>
      <c r="B325" s="118" t="s">
        <v>227</v>
      </c>
      <c r="C325" s="36" t="s">
        <v>5</v>
      </c>
      <c r="D325" s="25">
        <v>3</v>
      </c>
      <c r="E325" s="53"/>
      <c r="F325" s="54"/>
      <c r="G325" s="39">
        <f t="shared" si="27"/>
        <v>0</v>
      </c>
    </row>
    <row r="326" spans="1:7" ht="12.5" customHeight="1" x14ac:dyDescent="0.3">
      <c r="A326" s="58"/>
      <c r="B326" s="118" t="s">
        <v>228</v>
      </c>
      <c r="C326" s="36" t="s">
        <v>5</v>
      </c>
      <c r="D326" s="25">
        <v>2</v>
      </c>
      <c r="E326" s="53"/>
      <c r="F326" s="54"/>
      <c r="G326" s="39">
        <f t="shared" si="27"/>
        <v>0</v>
      </c>
    </row>
    <row r="327" spans="1:7" ht="12.75" customHeight="1" x14ac:dyDescent="0.3">
      <c r="A327" s="58"/>
      <c r="B327" s="187" t="s">
        <v>229</v>
      </c>
      <c r="C327" s="36" t="s">
        <v>5</v>
      </c>
      <c r="D327" s="25">
        <v>1</v>
      </c>
      <c r="E327" s="53"/>
      <c r="F327" s="54"/>
      <c r="G327" s="39">
        <f t="shared" si="27"/>
        <v>0</v>
      </c>
    </row>
    <row r="328" spans="1:7" ht="12.75" customHeight="1" x14ac:dyDescent="0.3">
      <c r="A328" s="60"/>
      <c r="B328" s="118" t="s">
        <v>230</v>
      </c>
      <c r="C328" s="36" t="s">
        <v>20</v>
      </c>
      <c r="D328" s="25">
        <v>1</v>
      </c>
      <c r="E328" s="37"/>
      <c r="F328" s="54"/>
      <c r="G328" s="39">
        <f t="shared" si="27"/>
        <v>0</v>
      </c>
    </row>
    <row r="329" spans="1:7" ht="12.75" customHeight="1" x14ac:dyDescent="0.3">
      <c r="A329" s="60"/>
      <c r="B329" s="35" t="s">
        <v>192</v>
      </c>
      <c r="C329" s="36" t="s">
        <v>20</v>
      </c>
      <c r="D329" s="25">
        <v>1</v>
      </c>
      <c r="E329" s="37"/>
      <c r="F329" s="54"/>
      <c r="G329" s="39">
        <f t="shared" si="27"/>
        <v>0</v>
      </c>
    </row>
    <row r="330" spans="1:7" s="67" customFormat="1" ht="12.75" customHeight="1" x14ac:dyDescent="0.3">
      <c r="A330" s="34"/>
      <c r="B330" s="79"/>
      <c r="C330" s="36"/>
      <c r="D330" s="36"/>
      <c r="E330" s="37"/>
      <c r="F330" s="54"/>
      <c r="G330" s="39"/>
    </row>
    <row r="331" spans="1:7" ht="12.75" customHeight="1" x14ac:dyDescent="0.35">
      <c r="A331" s="73" t="s">
        <v>9</v>
      </c>
      <c r="B331" s="74" t="str">
        <f>B322</f>
        <v>INTERPHONIE</v>
      </c>
      <c r="C331" s="75"/>
      <c r="D331" s="76"/>
      <c r="E331" s="76"/>
      <c r="F331" s="77"/>
      <c r="G331" s="78">
        <f>SUM(G322:G330)</f>
        <v>0</v>
      </c>
    </row>
    <row r="332" spans="1:7" ht="8.5" customHeight="1" x14ac:dyDescent="0.3">
      <c r="A332" s="34"/>
      <c r="B332" s="35"/>
      <c r="C332" s="36"/>
      <c r="D332" s="37"/>
      <c r="E332" s="37"/>
      <c r="F332" s="38"/>
      <c r="G332" s="39"/>
    </row>
    <row r="333" spans="1:7" ht="12.75" customHeight="1" x14ac:dyDescent="0.35">
      <c r="A333" s="46"/>
      <c r="B333" s="47" t="s">
        <v>253</v>
      </c>
      <c r="C333" s="48"/>
      <c r="D333" s="48"/>
      <c r="E333" s="48"/>
      <c r="F333" s="49"/>
      <c r="G333" s="50"/>
    </row>
    <row r="334" spans="1:7" ht="7" customHeight="1" x14ac:dyDescent="0.3">
      <c r="A334" s="51"/>
      <c r="B334" s="62"/>
      <c r="C334" s="53"/>
      <c r="D334" s="36"/>
      <c r="E334" s="53"/>
      <c r="F334" s="54"/>
      <c r="G334" s="39"/>
    </row>
    <row r="335" spans="1:7" ht="12.75" customHeight="1" x14ac:dyDescent="0.3">
      <c r="A335" s="34"/>
      <c r="B335" s="35" t="s">
        <v>254</v>
      </c>
      <c r="C335" s="36" t="s">
        <v>20</v>
      </c>
      <c r="D335" s="25">
        <v>1</v>
      </c>
      <c r="E335" s="53"/>
      <c r="F335" s="54"/>
      <c r="G335" s="39">
        <f>F335*D335</f>
        <v>0</v>
      </c>
    </row>
    <row r="336" spans="1:7" ht="12.75" customHeight="1" x14ac:dyDescent="0.3">
      <c r="A336" s="34"/>
      <c r="B336" s="79"/>
      <c r="C336" s="36"/>
      <c r="D336" s="36"/>
      <c r="E336" s="37"/>
      <c r="F336" s="54"/>
      <c r="G336" s="39"/>
    </row>
    <row r="337" spans="1:7" s="63" customFormat="1" ht="12.75" customHeight="1" thickBot="1" x14ac:dyDescent="0.4">
      <c r="A337" s="94" t="s">
        <v>9</v>
      </c>
      <c r="B337" s="95" t="str">
        <f>B333</f>
        <v>BIM</v>
      </c>
      <c r="C337" s="96"/>
      <c r="D337" s="97"/>
      <c r="E337" s="97"/>
      <c r="F337" s="98"/>
      <c r="G337" s="99">
        <f>SUM(G333:G336)</f>
        <v>0</v>
      </c>
    </row>
    <row r="338" spans="1:7" ht="8.5" customHeight="1" x14ac:dyDescent="0.3">
      <c r="A338" s="34"/>
      <c r="B338" s="35"/>
      <c r="C338" s="36"/>
      <c r="D338" s="37"/>
      <c r="E338" s="37"/>
      <c r="F338" s="38"/>
      <c r="G338" s="39"/>
    </row>
    <row r="339" spans="1:7" ht="12.75" customHeight="1" x14ac:dyDescent="0.35">
      <c r="A339" s="46"/>
      <c r="B339" s="47" t="s">
        <v>231</v>
      </c>
      <c r="C339" s="48"/>
      <c r="D339" s="48"/>
      <c r="E339" s="48"/>
      <c r="F339" s="49"/>
      <c r="G339" s="50"/>
    </row>
    <row r="340" spans="1:7" ht="7" customHeight="1" x14ac:dyDescent="0.3">
      <c r="A340" s="51"/>
      <c r="B340" s="62"/>
      <c r="C340" s="53"/>
      <c r="D340" s="36"/>
      <c r="E340" s="53"/>
      <c r="F340" s="54"/>
      <c r="G340" s="39"/>
    </row>
    <row r="341" spans="1:7" ht="12.75" customHeight="1" x14ac:dyDescent="0.3">
      <c r="A341" s="34"/>
      <c r="B341" s="35" t="s">
        <v>232</v>
      </c>
      <c r="C341" s="36" t="s">
        <v>20</v>
      </c>
      <c r="D341" s="25">
        <v>1</v>
      </c>
      <c r="E341" s="53"/>
      <c r="F341" s="54"/>
      <c r="G341" s="39">
        <f>F341*D341</f>
        <v>0</v>
      </c>
    </row>
    <row r="342" spans="1:7" ht="12.75" customHeight="1" x14ac:dyDescent="0.3">
      <c r="A342" s="34"/>
      <c r="B342" s="79"/>
      <c r="C342" s="36"/>
      <c r="D342" s="36"/>
      <c r="E342" s="37"/>
      <c r="F342" s="54"/>
      <c r="G342" s="39"/>
    </row>
    <row r="343" spans="1:7" s="63" customFormat="1" ht="12.75" customHeight="1" thickBot="1" x14ac:dyDescent="0.4">
      <c r="A343" s="94" t="s">
        <v>9</v>
      </c>
      <c r="B343" s="95" t="str">
        <f>B339</f>
        <v>GTC</v>
      </c>
      <c r="C343" s="96"/>
      <c r="D343" s="97"/>
      <c r="E343" s="97"/>
      <c r="F343" s="98"/>
      <c r="G343" s="99">
        <f>SUM(G339:G342)</f>
        <v>0</v>
      </c>
    </row>
    <row r="344" spans="1:7" ht="12.75" customHeight="1" x14ac:dyDescent="0.3">
      <c r="A344" s="139"/>
      <c r="B344" s="140"/>
      <c r="C344" s="127"/>
      <c r="D344" s="177"/>
      <c r="E344" s="177"/>
      <c r="F344" s="178"/>
      <c r="G344" s="130"/>
    </row>
    <row r="345" spans="1:7" ht="12.75" customHeight="1" x14ac:dyDescent="0.3">
      <c r="A345" s="40" t="s">
        <v>9</v>
      </c>
      <c r="B345" s="41" t="s">
        <v>233</v>
      </c>
      <c r="C345" s="42"/>
      <c r="D345" s="43"/>
      <c r="E345" s="43"/>
      <c r="F345" s="44"/>
      <c r="G345" s="45"/>
    </row>
    <row r="346" spans="1:7" ht="12.75" customHeight="1" x14ac:dyDescent="0.3">
      <c r="A346" s="34"/>
      <c r="B346" s="35"/>
      <c r="C346" s="36"/>
      <c r="D346" s="37"/>
      <c r="E346" s="37"/>
      <c r="F346" s="38"/>
      <c r="G346" s="39"/>
    </row>
    <row r="347" spans="1:7" s="67" customFormat="1" ht="12.75" customHeight="1" x14ac:dyDescent="0.35">
      <c r="A347" s="46"/>
      <c r="B347" s="47" t="s">
        <v>234</v>
      </c>
      <c r="C347" s="48"/>
      <c r="D347" s="48"/>
      <c r="E347" s="48"/>
      <c r="F347" s="49"/>
      <c r="G347" s="50"/>
    </row>
    <row r="348" spans="1:7" s="67" customFormat="1" ht="12.75" customHeight="1" x14ac:dyDescent="0.3">
      <c r="A348" s="34"/>
      <c r="B348" s="35"/>
      <c r="C348" s="36"/>
      <c r="D348" s="36"/>
      <c r="E348" s="36"/>
      <c r="F348" s="114"/>
      <c r="G348" s="39"/>
    </row>
    <row r="349" spans="1:7" ht="12.75" customHeight="1" x14ac:dyDescent="0.3">
      <c r="A349" s="34"/>
      <c r="B349" s="35" t="s">
        <v>235</v>
      </c>
      <c r="C349" s="36" t="s">
        <v>20</v>
      </c>
      <c r="D349" s="25">
        <v>1</v>
      </c>
      <c r="E349" s="36"/>
      <c r="F349" s="39"/>
      <c r="G349" s="39">
        <f>F349*D349</f>
        <v>0</v>
      </c>
    </row>
    <row r="350" spans="1:7" ht="12.75" customHeight="1" x14ac:dyDescent="0.3">
      <c r="A350" s="188"/>
      <c r="B350" s="189"/>
      <c r="C350" s="190"/>
      <c r="D350" s="190"/>
      <c r="E350" s="190"/>
      <c r="F350" s="191"/>
      <c r="G350" s="115"/>
    </row>
    <row r="351" spans="1:7" ht="12.75" customHeight="1" x14ac:dyDescent="0.35">
      <c r="A351" s="73" t="s">
        <v>9</v>
      </c>
      <c r="B351" s="74" t="str">
        <f>B347</f>
        <v>ETUDES</v>
      </c>
      <c r="C351" s="75"/>
      <c r="D351" s="76"/>
      <c r="E351" s="76"/>
      <c r="F351" s="77"/>
      <c r="G351" s="78">
        <f>SUM(G347:G350)</f>
        <v>0</v>
      </c>
    </row>
    <row r="352" spans="1:7" s="67" customFormat="1" ht="12.75" customHeight="1" x14ac:dyDescent="0.35">
      <c r="A352" s="164"/>
      <c r="B352" s="165"/>
      <c r="C352" s="166"/>
      <c r="D352" s="167"/>
      <c r="E352" s="167"/>
      <c r="F352" s="168"/>
      <c r="G352" s="169"/>
    </row>
    <row r="353" spans="1:7" s="67" customFormat="1" ht="12.75" customHeight="1" x14ac:dyDescent="0.35">
      <c r="A353" s="46"/>
      <c r="B353" s="47" t="s">
        <v>236</v>
      </c>
      <c r="C353" s="48"/>
      <c r="D353" s="48"/>
      <c r="E353" s="48"/>
      <c r="F353" s="49"/>
      <c r="G353" s="50"/>
    </row>
    <row r="354" spans="1:7" s="67" customFormat="1" ht="12.75" customHeight="1" x14ac:dyDescent="0.3">
      <c r="A354" s="34"/>
      <c r="B354" s="35"/>
      <c r="C354" s="36"/>
      <c r="D354" s="36"/>
      <c r="E354" s="36"/>
      <c r="F354" s="114"/>
      <c r="G354" s="39"/>
    </row>
    <row r="355" spans="1:7" ht="12.75" customHeight="1" x14ac:dyDescent="0.3">
      <c r="A355" s="34"/>
      <c r="B355" s="35" t="s">
        <v>237</v>
      </c>
      <c r="C355" s="36" t="s">
        <v>238</v>
      </c>
      <c r="D355" s="25">
        <v>1</v>
      </c>
      <c r="E355" s="36"/>
      <c r="F355" s="114"/>
      <c r="G355" s="39">
        <f>F355*D355</f>
        <v>0</v>
      </c>
    </row>
    <row r="356" spans="1:7" ht="12.75" customHeight="1" x14ac:dyDescent="0.3">
      <c r="A356" s="34"/>
      <c r="B356" s="35" t="s">
        <v>239</v>
      </c>
      <c r="C356" s="36" t="s">
        <v>238</v>
      </c>
      <c r="D356" s="25">
        <v>1</v>
      </c>
      <c r="E356" s="36"/>
      <c r="F356" s="114"/>
      <c r="G356" s="39">
        <f>F356*D356</f>
        <v>0</v>
      </c>
    </row>
    <row r="357" spans="1:7" ht="16.149999999999999" customHeight="1" x14ac:dyDescent="0.3">
      <c r="A357" s="34"/>
      <c r="B357" s="35" t="s">
        <v>240</v>
      </c>
      <c r="C357" s="36" t="s">
        <v>20</v>
      </c>
      <c r="D357" s="25">
        <v>1</v>
      </c>
      <c r="E357" s="36"/>
      <c r="F357" s="114"/>
      <c r="G357" s="39">
        <f>F357*D357</f>
        <v>0</v>
      </c>
    </row>
    <row r="358" spans="1:7" ht="12.75" customHeight="1" x14ac:dyDescent="0.3">
      <c r="A358" s="188"/>
      <c r="B358" s="189"/>
      <c r="C358" s="190"/>
      <c r="D358" s="190"/>
      <c r="E358" s="190"/>
      <c r="F358" s="191"/>
      <c r="G358" s="115"/>
    </row>
    <row r="359" spans="1:7" ht="21" customHeight="1" thickBot="1" x14ac:dyDescent="0.4">
      <c r="A359" s="94" t="s">
        <v>9</v>
      </c>
      <c r="B359" s="95" t="str">
        <f>B353</f>
        <v>FORMATION</v>
      </c>
      <c r="C359" s="96"/>
      <c r="D359" s="97"/>
      <c r="E359" s="97"/>
      <c r="F359" s="98"/>
      <c r="G359" s="99">
        <f>SUM(G353:G358)</f>
        <v>0</v>
      </c>
    </row>
    <row r="360" spans="1:7" ht="12.4" customHeight="1" x14ac:dyDescent="0.35">
      <c r="A360" s="192"/>
      <c r="B360" s="193"/>
      <c r="C360" s="194"/>
      <c r="D360" s="195"/>
      <c r="E360" s="195"/>
      <c r="F360" s="196"/>
      <c r="G360" s="197"/>
    </row>
    <row r="361" spans="1:7" ht="12" customHeight="1" x14ac:dyDescent="0.35">
      <c r="A361" s="133"/>
      <c r="B361" s="134"/>
      <c r="C361" s="25"/>
      <c r="D361" s="25"/>
      <c r="E361" s="25"/>
      <c r="F361" s="83"/>
      <c r="G361" s="135"/>
    </row>
    <row r="362" spans="1:7" ht="21" customHeight="1" x14ac:dyDescent="0.35">
      <c r="A362" s="198"/>
      <c r="B362" s="199" t="s">
        <v>241</v>
      </c>
      <c r="C362" s="200"/>
      <c r="D362" s="200"/>
      <c r="E362" s="200"/>
      <c r="F362" s="201"/>
      <c r="G362" s="202"/>
    </row>
    <row r="363" spans="1:7" ht="21" customHeight="1" x14ac:dyDescent="0.35">
      <c r="A363" s="133"/>
      <c r="B363" s="134"/>
      <c r="C363" s="25"/>
      <c r="D363" s="25"/>
      <c r="E363" s="25"/>
      <c r="F363" s="83"/>
      <c r="G363" s="135"/>
    </row>
    <row r="364" spans="1:7" ht="21" customHeight="1" x14ac:dyDescent="0.35">
      <c r="A364" s="203"/>
      <c r="B364" s="204" t="str">
        <f>B9</f>
        <v xml:space="preserve">            -------- COURANTS FORTS --------</v>
      </c>
      <c r="C364" s="205">
        <f>C9</f>
        <v>0</v>
      </c>
      <c r="D364" s="205">
        <f>D9</f>
        <v>0</v>
      </c>
      <c r="E364" s="206">
        <f>E9</f>
        <v>0</v>
      </c>
      <c r="F364" s="207"/>
      <c r="G364" s="135"/>
    </row>
    <row r="365" spans="1:7" ht="21" customHeight="1" x14ac:dyDescent="0.35">
      <c r="A365" s="208" t="str">
        <f t="shared" ref="A365:G365" si="28">A36</f>
        <v>*</v>
      </c>
      <c r="B365" s="134" t="str">
        <f t="shared" si="28"/>
        <v>POSTE DE TRANSFORMATION</v>
      </c>
      <c r="C365" s="205">
        <f t="shared" si="28"/>
        <v>0</v>
      </c>
      <c r="D365" s="205">
        <f t="shared" si="28"/>
        <v>0</v>
      </c>
      <c r="E365" s="205">
        <f t="shared" si="28"/>
        <v>0</v>
      </c>
      <c r="F365" s="207">
        <f t="shared" si="28"/>
        <v>0</v>
      </c>
      <c r="G365" s="135">
        <f t="shared" si="28"/>
        <v>0</v>
      </c>
    </row>
    <row r="366" spans="1:7" ht="21" customHeight="1" x14ac:dyDescent="0.35">
      <c r="A366" s="203" t="str">
        <f t="shared" ref="A366:G366" si="29">A47</f>
        <v>*</v>
      </c>
      <c r="B366" s="204" t="str">
        <f t="shared" si="29"/>
        <v>GROUPE ELECTROGENE</v>
      </c>
      <c r="C366" s="205">
        <f t="shared" si="29"/>
        <v>0</v>
      </c>
      <c r="D366" s="205">
        <f t="shared" si="29"/>
        <v>0</v>
      </c>
      <c r="E366" s="206">
        <f t="shared" si="29"/>
        <v>0</v>
      </c>
      <c r="F366" s="207">
        <f t="shared" si="29"/>
        <v>0</v>
      </c>
      <c r="G366" s="135">
        <f t="shared" si="29"/>
        <v>0</v>
      </c>
    </row>
    <row r="367" spans="1:7" ht="21" customHeight="1" x14ac:dyDescent="0.35">
      <c r="A367" s="208" t="str">
        <f t="shared" ref="A367:G367" si="30">A55</f>
        <v>*</v>
      </c>
      <c r="B367" s="134" t="str">
        <f t="shared" si="30"/>
        <v>ONDULEUR</v>
      </c>
      <c r="C367" s="205">
        <f t="shared" si="30"/>
        <v>0</v>
      </c>
      <c r="D367" s="205">
        <f t="shared" si="30"/>
        <v>0</v>
      </c>
      <c r="E367" s="205">
        <f t="shared" si="30"/>
        <v>0</v>
      </c>
      <c r="F367" s="207">
        <f t="shared" si="30"/>
        <v>0</v>
      </c>
      <c r="G367" s="135">
        <f t="shared" si="30"/>
        <v>0</v>
      </c>
    </row>
    <row r="368" spans="1:7" ht="21" customHeight="1" x14ac:dyDescent="0.35">
      <c r="A368" s="208" t="str">
        <f t="shared" ref="A368:G368" si="31">A61</f>
        <v>*</v>
      </c>
      <c r="B368" s="134" t="str">
        <f t="shared" si="31"/>
        <v>COMPENSATION ENERGIE REACTIVE</v>
      </c>
      <c r="C368" s="205">
        <f t="shared" si="31"/>
        <v>0</v>
      </c>
      <c r="D368" s="205">
        <f t="shared" si="31"/>
        <v>0</v>
      </c>
      <c r="E368" s="205">
        <f t="shared" si="31"/>
        <v>0</v>
      </c>
      <c r="F368" s="207">
        <f t="shared" si="31"/>
        <v>0</v>
      </c>
      <c r="G368" s="135">
        <f t="shared" si="31"/>
        <v>0</v>
      </c>
    </row>
    <row r="369" spans="1:7" ht="21" customHeight="1" x14ac:dyDescent="0.35">
      <c r="A369" s="208" t="str">
        <f t="shared" ref="A369:G369" si="32">A71</f>
        <v>*</v>
      </c>
      <c r="B369" s="134" t="str">
        <f t="shared" si="32"/>
        <v>TABLEAUX ELECTRIQUES</v>
      </c>
      <c r="C369" s="205">
        <f t="shared" si="32"/>
        <v>0</v>
      </c>
      <c r="D369" s="205">
        <f t="shared" si="32"/>
        <v>0</v>
      </c>
      <c r="E369" s="205">
        <f t="shared" si="32"/>
        <v>0</v>
      </c>
      <c r="F369" s="207">
        <f t="shared" si="32"/>
        <v>0</v>
      </c>
      <c r="G369" s="135">
        <f t="shared" si="32"/>
        <v>0</v>
      </c>
    </row>
    <row r="370" spans="1:7" ht="21" customHeight="1" x14ac:dyDescent="0.35">
      <c r="A370" s="208" t="str">
        <f t="shared" ref="A370:G370" si="33">A81</f>
        <v>*</v>
      </c>
      <c r="B370" s="134" t="str">
        <f t="shared" si="33"/>
        <v>LIAISONS PRINCIPALES BT</v>
      </c>
      <c r="C370" s="205">
        <f t="shared" si="33"/>
        <v>0</v>
      </c>
      <c r="D370" s="205">
        <f t="shared" si="33"/>
        <v>0</v>
      </c>
      <c r="E370" s="205">
        <f t="shared" si="33"/>
        <v>0</v>
      </c>
      <c r="F370" s="207">
        <f t="shared" si="33"/>
        <v>0</v>
      </c>
      <c r="G370" s="135">
        <f t="shared" si="33"/>
        <v>0</v>
      </c>
    </row>
    <row r="371" spans="1:7" ht="21" customHeight="1" x14ac:dyDescent="0.35">
      <c r="A371" s="208" t="str">
        <f t="shared" ref="A371:G371" si="34">A90</f>
        <v>*</v>
      </c>
      <c r="B371" s="134" t="str">
        <f t="shared" si="34"/>
        <v>INFRASTRUCTURE DE CHEMINEMENT</v>
      </c>
      <c r="C371" s="205">
        <f t="shared" si="34"/>
        <v>0</v>
      </c>
      <c r="D371" s="205">
        <f t="shared" si="34"/>
        <v>0</v>
      </c>
      <c r="E371" s="205">
        <f t="shared" si="34"/>
        <v>0</v>
      </c>
      <c r="F371" s="207">
        <f t="shared" si="34"/>
        <v>0</v>
      </c>
      <c r="G371" s="135">
        <f t="shared" si="34"/>
        <v>0</v>
      </c>
    </row>
    <row r="372" spans="1:7" ht="21" customHeight="1" x14ac:dyDescent="0.35">
      <c r="A372" s="208" t="str">
        <f t="shared" ref="A372:G372" si="35">A155</f>
        <v>*</v>
      </c>
      <c r="B372" s="134" t="str">
        <f t="shared" si="35"/>
        <v>ALIMENTATIONS FORCES</v>
      </c>
      <c r="C372" s="205">
        <f t="shared" si="35"/>
        <v>0</v>
      </c>
      <c r="D372" s="205">
        <f t="shared" si="35"/>
        <v>0</v>
      </c>
      <c r="E372" s="205">
        <f t="shared" si="35"/>
        <v>0</v>
      </c>
      <c r="F372" s="207">
        <f t="shared" si="35"/>
        <v>0</v>
      </c>
      <c r="G372" s="135">
        <f t="shared" si="35"/>
        <v>0</v>
      </c>
    </row>
    <row r="373" spans="1:7" ht="21" customHeight="1" x14ac:dyDescent="0.35">
      <c r="A373" s="208" t="str">
        <f t="shared" ref="A373:G373" si="36">A163</f>
        <v>*</v>
      </c>
      <c r="B373" s="134" t="str">
        <f t="shared" si="36"/>
        <v>RESEAUX DE TERRE BT</v>
      </c>
      <c r="C373" s="205">
        <f t="shared" si="36"/>
        <v>0</v>
      </c>
      <c r="D373" s="205">
        <f t="shared" si="36"/>
        <v>0</v>
      </c>
      <c r="E373" s="205">
        <f t="shared" si="36"/>
        <v>0</v>
      </c>
      <c r="F373" s="207">
        <f t="shared" si="36"/>
        <v>0</v>
      </c>
      <c r="G373" s="135">
        <f t="shared" si="36"/>
        <v>0</v>
      </c>
    </row>
    <row r="374" spans="1:7" ht="21" customHeight="1" x14ac:dyDescent="0.35">
      <c r="A374" s="208" t="str">
        <f t="shared" ref="A374:G374" si="37">A184</f>
        <v>*</v>
      </c>
      <c r="B374" s="134" t="str">
        <f t="shared" si="37"/>
        <v>APPAREILLAGES</v>
      </c>
      <c r="C374" s="205">
        <f t="shared" si="37"/>
        <v>0</v>
      </c>
      <c r="D374" s="205">
        <f t="shared" si="37"/>
        <v>0</v>
      </c>
      <c r="E374" s="205">
        <f t="shared" si="37"/>
        <v>0</v>
      </c>
      <c r="F374" s="207">
        <f t="shared" si="37"/>
        <v>0</v>
      </c>
      <c r="G374" s="135">
        <f t="shared" si="37"/>
        <v>0</v>
      </c>
    </row>
    <row r="375" spans="1:7" ht="21" customHeight="1" x14ac:dyDescent="0.35">
      <c r="A375" s="208" t="str">
        <f>A193</f>
        <v>*</v>
      </c>
      <c r="B375" s="134" t="str">
        <f>B193</f>
        <v>COUPURES ET ARRETS D'URGENCE</v>
      </c>
      <c r="C375" s="205" t="e">
        <f>#REF!</f>
        <v>#REF!</v>
      </c>
      <c r="D375" s="205" t="e">
        <f>#REF!</f>
        <v>#REF!</v>
      </c>
      <c r="E375" s="205" t="e">
        <f>#REF!</f>
        <v>#REF!</v>
      </c>
      <c r="F375" s="207"/>
      <c r="G375" s="135">
        <f>G193</f>
        <v>0</v>
      </c>
    </row>
    <row r="376" spans="1:7" ht="21" customHeight="1" x14ac:dyDescent="0.35">
      <c r="A376" s="208" t="str">
        <f t="shared" ref="A376:G376" si="38">A221</f>
        <v>*</v>
      </c>
      <c r="B376" s="134" t="str">
        <f t="shared" si="38"/>
        <v>ECLAIRAGE</v>
      </c>
      <c r="C376" s="205">
        <f t="shared" si="38"/>
        <v>0</v>
      </c>
      <c r="D376" s="205">
        <f t="shared" si="38"/>
        <v>0</v>
      </c>
      <c r="E376" s="205">
        <f t="shared" si="38"/>
        <v>0</v>
      </c>
      <c r="F376" s="207">
        <f t="shared" si="38"/>
        <v>0</v>
      </c>
      <c r="G376" s="135">
        <f t="shared" si="38"/>
        <v>0</v>
      </c>
    </row>
    <row r="377" spans="1:7" ht="21" customHeight="1" x14ac:dyDescent="0.35">
      <c r="A377" s="208" t="str">
        <f t="shared" ref="A377:G377" si="39">A232</f>
        <v>*</v>
      </c>
      <c r="B377" s="134" t="str">
        <f t="shared" si="39"/>
        <v>ECLAIRAGE DE SECURITE (BAES)</v>
      </c>
      <c r="C377" s="205">
        <f t="shared" si="39"/>
        <v>0</v>
      </c>
      <c r="D377" s="205">
        <f t="shared" si="39"/>
        <v>0</v>
      </c>
      <c r="E377" s="205">
        <f t="shared" si="39"/>
        <v>0</v>
      </c>
      <c r="F377" s="207">
        <f t="shared" si="39"/>
        <v>0</v>
      </c>
      <c r="G377" s="135">
        <f t="shared" si="39"/>
        <v>0</v>
      </c>
    </row>
    <row r="378" spans="1:7" ht="21" customHeight="1" x14ac:dyDescent="0.35">
      <c r="A378" s="208" t="str">
        <f t="shared" ref="A378:G378" si="40">A242</f>
        <v>*</v>
      </c>
      <c r="B378" s="134" t="str">
        <f t="shared" si="40"/>
        <v>ECLAIRAGE EXTERIEUR</v>
      </c>
      <c r="C378" s="205">
        <f t="shared" si="40"/>
        <v>0</v>
      </c>
      <c r="D378" s="205">
        <f t="shared" si="40"/>
        <v>0</v>
      </c>
      <c r="E378" s="205">
        <f t="shared" si="40"/>
        <v>0</v>
      </c>
      <c r="F378" s="207">
        <f t="shared" si="40"/>
        <v>0</v>
      </c>
      <c r="G378" s="135">
        <f t="shared" si="40"/>
        <v>0</v>
      </c>
    </row>
    <row r="379" spans="1:7" ht="21" customHeight="1" x14ac:dyDescent="0.35">
      <c r="A379" s="208" t="str">
        <f t="shared" ref="A379:G379" si="41">A252</f>
        <v>*</v>
      </c>
      <c r="B379" s="134" t="str">
        <f t="shared" si="41"/>
        <v>BRASSEUR D'AIR</v>
      </c>
      <c r="C379" s="205">
        <f t="shared" si="41"/>
        <v>0</v>
      </c>
      <c r="D379" s="205">
        <f t="shared" si="41"/>
        <v>0</v>
      </c>
      <c r="E379" s="205">
        <f t="shared" si="41"/>
        <v>0</v>
      </c>
      <c r="F379" s="207">
        <f t="shared" si="41"/>
        <v>0</v>
      </c>
      <c r="G379" s="135">
        <f t="shared" si="41"/>
        <v>0</v>
      </c>
    </row>
    <row r="380" spans="1:7" ht="21" customHeight="1" x14ac:dyDescent="0.35">
      <c r="A380" s="208"/>
      <c r="B380" s="134" t="str">
        <f>B254</f>
        <v xml:space="preserve">            -------- COURANTS FAIBLES --------</v>
      </c>
      <c r="C380" s="205">
        <f>C254</f>
        <v>0</v>
      </c>
      <c r="D380" s="205">
        <f>D254</f>
        <v>0</v>
      </c>
      <c r="E380" s="205">
        <f>E254</f>
        <v>0</v>
      </c>
      <c r="F380" s="207"/>
      <c r="G380" s="135"/>
    </row>
    <row r="381" spans="1:7" ht="21" customHeight="1" x14ac:dyDescent="0.35">
      <c r="A381" s="208" t="str">
        <f t="shared" ref="A381:G381" si="42">A267</f>
        <v>*</v>
      </c>
      <c r="B381" s="134" t="str">
        <f t="shared" si="42"/>
        <v>ALARME INCENDIE</v>
      </c>
      <c r="C381" s="205">
        <f t="shared" si="42"/>
        <v>0</v>
      </c>
      <c r="D381" s="205">
        <f t="shared" si="42"/>
        <v>0</v>
      </c>
      <c r="E381" s="205">
        <f t="shared" si="42"/>
        <v>0</v>
      </c>
      <c r="F381" s="207">
        <f t="shared" si="42"/>
        <v>0</v>
      </c>
      <c r="G381" s="135">
        <f t="shared" si="42"/>
        <v>0</v>
      </c>
    </row>
    <row r="382" spans="1:7" ht="21" customHeight="1" x14ac:dyDescent="0.35">
      <c r="A382" s="208" t="str">
        <f t="shared" ref="A382:G382" si="43">A283</f>
        <v>*</v>
      </c>
      <c r="B382" s="134" t="str">
        <f t="shared" si="43"/>
        <v>PRECABLAGE BANALISE VDI</v>
      </c>
      <c r="C382" s="205">
        <f t="shared" si="43"/>
        <v>0</v>
      </c>
      <c r="D382" s="205">
        <f t="shared" si="43"/>
        <v>0</v>
      </c>
      <c r="E382" s="205">
        <f t="shared" si="43"/>
        <v>0</v>
      </c>
      <c r="F382" s="207">
        <f t="shared" si="43"/>
        <v>0</v>
      </c>
      <c r="G382" s="135">
        <f t="shared" si="43"/>
        <v>0</v>
      </c>
    </row>
    <row r="383" spans="1:7" ht="21" customHeight="1" x14ac:dyDescent="0.35">
      <c r="A383" s="208" t="str">
        <f t="shared" ref="A383:G383" si="44">A296</f>
        <v>*</v>
      </c>
      <c r="B383" s="134" t="str">
        <f t="shared" si="44"/>
        <v>TELEVISION</v>
      </c>
      <c r="C383" s="205">
        <f t="shared" si="44"/>
        <v>0</v>
      </c>
      <c r="D383" s="205">
        <f t="shared" si="44"/>
        <v>0</v>
      </c>
      <c r="E383" s="205">
        <f t="shared" si="44"/>
        <v>0</v>
      </c>
      <c r="F383" s="207">
        <f t="shared" si="44"/>
        <v>0</v>
      </c>
      <c r="G383" s="135">
        <f t="shared" si="44"/>
        <v>0</v>
      </c>
    </row>
    <row r="384" spans="1:7" ht="21" customHeight="1" x14ac:dyDescent="0.35">
      <c r="A384" s="208" t="str">
        <f t="shared" ref="A384:G384" si="45">A309</f>
        <v>*</v>
      </c>
      <c r="B384" s="134" t="str">
        <f t="shared" si="45"/>
        <v>ALARME INTRUSION</v>
      </c>
      <c r="C384" s="205">
        <f t="shared" si="45"/>
        <v>0</v>
      </c>
      <c r="D384" s="205">
        <f t="shared" si="45"/>
        <v>0</v>
      </c>
      <c r="E384" s="205">
        <f t="shared" si="45"/>
        <v>0</v>
      </c>
      <c r="F384" s="207">
        <f t="shared" si="45"/>
        <v>0</v>
      </c>
      <c r="G384" s="135">
        <f t="shared" si="45"/>
        <v>0</v>
      </c>
    </row>
    <row r="385" spans="1:7" ht="21" customHeight="1" x14ac:dyDescent="0.35">
      <c r="A385" s="208" t="str">
        <f t="shared" ref="A385:G385" si="46">A320</f>
        <v>*</v>
      </c>
      <c r="B385" s="134" t="str">
        <f t="shared" si="46"/>
        <v>CONTRÔLE D'ACCES</v>
      </c>
      <c r="C385" s="205">
        <f t="shared" si="46"/>
        <v>0</v>
      </c>
      <c r="D385" s="205">
        <f t="shared" si="46"/>
        <v>0</v>
      </c>
      <c r="E385" s="205">
        <f t="shared" si="46"/>
        <v>0</v>
      </c>
      <c r="F385" s="207">
        <f t="shared" si="46"/>
        <v>0</v>
      </c>
      <c r="G385" s="135">
        <f t="shared" si="46"/>
        <v>0</v>
      </c>
    </row>
    <row r="386" spans="1:7" ht="21" customHeight="1" x14ac:dyDescent="0.35">
      <c r="A386" s="208" t="str">
        <f t="shared" ref="A386:G387" si="47">A331</f>
        <v>*</v>
      </c>
      <c r="B386" s="134" t="str">
        <f t="shared" si="47"/>
        <v>INTERPHONIE</v>
      </c>
      <c r="C386" s="205">
        <f t="shared" si="47"/>
        <v>0</v>
      </c>
      <c r="D386" s="205">
        <f t="shared" si="47"/>
        <v>0</v>
      </c>
      <c r="E386" s="205">
        <f t="shared" si="47"/>
        <v>0</v>
      </c>
      <c r="F386" s="207">
        <f t="shared" si="47"/>
        <v>0</v>
      </c>
      <c r="G386" s="135">
        <f t="shared" si="47"/>
        <v>0</v>
      </c>
    </row>
    <row r="387" spans="1:7" ht="21" customHeight="1" x14ac:dyDescent="0.35">
      <c r="A387" s="203" t="s">
        <v>9</v>
      </c>
      <c r="B387" s="134" t="str">
        <f>B337</f>
        <v>BIM</v>
      </c>
      <c r="C387" s="205"/>
      <c r="D387" s="205"/>
      <c r="E387" s="205"/>
      <c r="F387" s="207">
        <f t="shared" si="47"/>
        <v>0</v>
      </c>
      <c r="G387" s="135">
        <f>G337</f>
        <v>0</v>
      </c>
    </row>
    <row r="388" spans="1:7" ht="15" customHeight="1" x14ac:dyDescent="0.35">
      <c r="A388" s="203" t="str">
        <f t="shared" ref="A388:G388" si="48">A343</f>
        <v>*</v>
      </c>
      <c r="B388" s="134" t="str">
        <f t="shared" si="48"/>
        <v>GTC</v>
      </c>
      <c r="C388" s="205">
        <f t="shared" si="48"/>
        <v>0</v>
      </c>
      <c r="D388" s="205">
        <f t="shared" si="48"/>
        <v>0</v>
      </c>
      <c r="E388" s="205">
        <f t="shared" si="48"/>
        <v>0</v>
      </c>
      <c r="F388" s="209">
        <f t="shared" si="48"/>
        <v>0</v>
      </c>
      <c r="G388" s="210">
        <f t="shared" si="48"/>
        <v>0</v>
      </c>
    </row>
    <row r="389" spans="1:7" ht="12.75" customHeight="1" x14ac:dyDescent="0.35">
      <c r="A389" s="203"/>
      <c r="B389" s="134" t="str">
        <f t="shared" ref="B389:E389" si="49">B345</f>
        <v xml:space="preserve">            -------- DIVERS --------</v>
      </c>
      <c r="C389" s="205">
        <f t="shared" si="49"/>
        <v>0</v>
      </c>
      <c r="D389" s="205">
        <f t="shared" si="49"/>
        <v>0</v>
      </c>
      <c r="E389" s="205">
        <f t="shared" si="49"/>
        <v>0</v>
      </c>
      <c r="F389" s="209"/>
      <c r="G389" s="210"/>
    </row>
    <row r="390" spans="1:7" ht="15.75" customHeight="1" x14ac:dyDescent="0.35">
      <c r="A390" s="203" t="str">
        <f t="shared" ref="A390:G390" si="50">A351</f>
        <v>*</v>
      </c>
      <c r="B390" s="134" t="str">
        <f t="shared" si="50"/>
        <v>ETUDES</v>
      </c>
      <c r="C390" s="205">
        <f t="shared" si="50"/>
        <v>0</v>
      </c>
      <c r="D390" s="205">
        <f t="shared" si="50"/>
        <v>0</v>
      </c>
      <c r="E390" s="205">
        <f t="shared" si="50"/>
        <v>0</v>
      </c>
      <c r="F390" s="209">
        <f t="shared" si="50"/>
        <v>0</v>
      </c>
      <c r="G390" s="210">
        <f t="shared" si="50"/>
        <v>0</v>
      </c>
    </row>
    <row r="391" spans="1:7" ht="12.75" customHeight="1" x14ac:dyDescent="0.35">
      <c r="A391" s="203" t="str">
        <f t="shared" ref="A391:G391" si="51">A359</f>
        <v>*</v>
      </c>
      <c r="B391" s="134" t="str">
        <f t="shared" si="51"/>
        <v>FORMATION</v>
      </c>
      <c r="C391" s="205">
        <f t="shared" si="51"/>
        <v>0</v>
      </c>
      <c r="D391" s="205">
        <f t="shared" si="51"/>
        <v>0</v>
      </c>
      <c r="E391" s="205">
        <f t="shared" si="51"/>
        <v>0</v>
      </c>
      <c r="F391" s="211">
        <f t="shared" si="51"/>
        <v>0</v>
      </c>
      <c r="G391" s="210">
        <f t="shared" si="51"/>
        <v>0</v>
      </c>
    </row>
    <row r="392" spans="1:7" s="67" customFormat="1" ht="17.25" customHeight="1" x14ac:dyDescent="0.35">
      <c r="A392" s="203"/>
      <c r="B392" s="134"/>
      <c r="C392" s="205"/>
      <c r="D392" s="205"/>
      <c r="E392" s="205"/>
      <c r="F392" s="211"/>
      <c r="G392" s="210"/>
    </row>
    <row r="393" spans="1:7" ht="24.4" customHeight="1" x14ac:dyDescent="0.35">
      <c r="A393" s="212"/>
      <c r="B393" s="74" t="s">
        <v>242</v>
      </c>
      <c r="C393" s="213"/>
      <c r="D393" s="214"/>
      <c r="E393" s="214"/>
      <c r="F393" s="215"/>
      <c r="G393" s="216">
        <f>SUM(G363:G392)</f>
        <v>0</v>
      </c>
    </row>
    <row r="394" spans="1:7" ht="12.75" customHeight="1" x14ac:dyDescent="0.35">
      <c r="A394" s="217"/>
      <c r="B394" s="218"/>
      <c r="C394" s="219"/>
      <c r="D394" s="219"/>
      <c r="E394" s="219"/>
      <c r="F394" s="219"/>
      <c r="G394" s="220"/>
    </row>
    <row r="395" spans="1:7" s="67" customFormat="1" ht="12.75" customHeight="1" x14ac:dyDescent="0.35">
      <c r="A395" s="212"/>
      <c r="B395" s="74" t="s">
        <v>243</v>
      </c>
      <c r="C395" s="213"/>
      <c r="D395" s="214"/>
      <c r="E395" s="214"/>
      <c r="F395" s="215"/>
      <c r="G395" s="216">
        <f>SUM(G393*8.5%)</f>
        <v>0</v>
      </c>
    </row>
    <row r="396" spans="1:7" ht="12.75" customHeight="1" x14ac:dyDescent="0.35">
      <c r="A396" s="217"/>
      <c r="B396" s="218"/>
      <c r="C396" s="219"/>
      <c r="D396" s="219"/>
      <c r="E396" s="219"/>
      <c r="F396" s="219"/>
      <c r="G396" s="220"/>
    </row>
    <row r="397" spans="1:7" ht="12.75" customHeight="1" x14ac:dyDescent="0.35">
      <c r="A397" s="221"/>
      <c r="B397" s="74" t="s">
        <v>244</v>
      </c>
      <c r="C397" s="213"/>
      <c r="D397" s="214"/>
      <c r="E397" s="214"/>
      <c r="F397" s="215"/>
      <c r="G397" s="216">
        <f>SUM(G393:G395)</f>
        <v>0</v>
      </c>
    </row>
    <row r="398" spans="1:7" ht="12.75" customHeight="1" thickBot="1" x14ac:dyDescent="0.4">
      <c r="A398" s="222"/>
      <c r="B398" s="223"/>
      <c r="C398" s="224"/>
      <c r="D398" s="225"/>
      <c r="E398" s="225"/>
      <c r="F398" s="225"/>
      <c r="G398" s="226"/>
    </row>
    <row r="399" spans="1:7" s="67" customFormat="1" ht="12.75" customHeight="1" x14ac:dyDescent="0.35">
      <c r="A399" s="227"/>
      <c r="B399" s="228"/>
      <c r="C399" s="28"/>
      <c r="D399" s="28"/>
      <c r="E399" s="28"/>
      <c r="F399" s="28"/>
      <c r="G399" s="229"/>
    </row>
    <row r="408" spans="1:7" s="67" customFormat="1" ht="12.75" customHeight="1" x14ac:dyDescent="0.35">
      <c r="A408" s="227"/>
      <c r="B408" s="228"/>
      <c r="C408" s="28"/>
      <c r="D408" s="28"/>
      <c r="E408" s="28"/>
      <c r="F408" s="28"/>
      <c r="G408" s="229"/>
    </row>
    <row r="436" spans="1:9" s="230" customFormat="1" ht="12.75" customHeight="1" x14ac:dyDescent="0.35">
      <c r="A436" s="227"/>
      <c r="B436" s="228"/>
      <c r="C436" s="28"/>
      <c r="D436" s="28"/>
      <c r="E436" s="28"/>
      <c r="F436" s="28"/>
      <c r="G436" s="229"/>
      <c r="H436" s="231">
        <f>G393/25</f>
        <v>0</v>
      </c>
      <c r="I436" s="230" t="s">
        <v>245</v>
      </c>
    </row>
    <row r="438" spans="1:9" s="232" customFormat="1" ht="12.75" customHeight="1" x14ac:dyDescent="0.35">
      <c r="A438" s="227"/>
      <c r="B438" s="228"/>
      <c r="C438" s="28"/>
      <c r="D438" s="28"/>
      <c r="E438" s="28"/>
      <c r="F438" s="28"/>
      <c r="G438" s="229"/>
    </row>
    <row r="440" spans="1:9" s="230" customFormat="1" ht="12.75" customHeight="1" x14ac:dyDescent="0.35">
      <c r="A440" s="227"/>
      <c r="B440" s="228"/>
      <c r="C440" s="28"/>
      <c r="D440" s="28"/>
      <c r="E440" s="28"/>
      <c r="F440" s="28"/>
      <c r="G440" s="229"/>
    </row>
  </sheetData>
  <mergeCells count="4">
    <mergeCell ref="A3:C3"/>
    <mergeCell ref="D3:G3"/>
    <mergeCell ref="A4:C4"/>
    <mergeCell ref="D4:G4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&amp;LCASERNE CBA DUPUIS</oddHeader>
    <oddFooter>&amp;LINSET- IND 0&amp;RLOT 5  ELECTRICITE CFO CFA</oddFooter>
  </headerFooter>
  <rowBreaks count="4" manualBreakCount="4">
    <brk id="71" max="6" man="1"/>
    <brk id="232" max="6" man="1"/>
    <brk id="309" max="6" man="1"/>
    <brk id="3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Boisson</dc:creator>
  <cp:lastModifiedBy>DELETTRE Marion INGE CIVI DEFE</cp:lastModifiedBy>
  <cp:lastPrinted>2025-02-24T10:46:40Z</cp:lastPrinted>
  <dcterms:created xsi:type="dcterms:W3CDTF">2024-12-04T11:36:02Z</dcterms:created>
  <dcterms:modified xsi:type="dcterms:W3CDTF">2025-07-24T05:57:06Z</dcterms:modified>
</cp:coreProperties>
</file>